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ocuments\Gábi\Rozpočet\2020\Snižení rozpočtu\Verze k 26.5.2020\"/>
    </mc:Choice>
  </mc:AlternateContent>
  <bookViews>
    <workbookView xWindow="0" yWindow="0" windowWidth="16380" windowHeight="8190" tabRatio="991" activeTab="6"/>
  </bookViews>
  <sheets>
    <sheet name="P1 - Přehled" sheetId="1" r:id="rId1"/>
    <sheet name="P2 - Bilance" sheetId="2" r:id="rId2"/>
    <sheet name="P3 - Ukazatele" sheetId="3" r:id="rId3"/>
    <sheet name="P4 - Investice" sheetId="4" r:id="rId4"/>
    <sheet name="P5 - Odpisy" sheetId="5" r:id="rId5"/>
    <sheet name="P7 - Změny" sheetId="6" r:id="rId6"/>
    <sheet name="P8 - Střednědobý výhled" sheetId="8" r:id="rId7"/>
  </sheets>
  <calcPr calcId="162913"/>
</workbook>
</file>

<file path=xl/calcChain.xml><?xml version="1.0" encoding="utf-8"?>
<calcChain xmlns="http://schemas.openxmlformats.org/spreadsheetml/2006/main">
  <c r="H61" i="8" l="1"/>
  <c r="B15" i="4" l="1"/>
  <c r="C15" i="4"/>
  <c r="D15" i="4"/>
  <c r="I40" i="2"/>
  <c r="I36" i="2"/>
  <c r="D40" i="2"/>
  <c r="I23" i="2"/>
  <c r="G26" i="8"/>
  <c r="F20" i="8"/>
  <c r="F26" i="8"/>
  <c r="F32" i="8"/>
  <c r="F37" i="8"/>
  <c r="F45" i="8"/>
  <c r="F54" i="8"/>
  <c r="F59" i="8"/>
  <c r="F90" i="1"/>
  <c r="E90" i="1"/>
  <c r="F80" i="1"/>
  <c r="E59" i="1"/>
  <c r="E58" i="1" s="1"/>
  <c r="E10" i="1"/>
  <c r="E9" i="1" s="1"/>
  <c r="D59" i="1"/>
  <c r="D58" i="1" s="1"/>
  <c r="D83" i="1" s="1"/>
  <c r="D10" i="1"/>
  <c r="H65" i="8"/>
  <c r="G65" i="8"/>
  <c r="F65" i="8"/>
  <c r="J16" i="5"/>
  <c r="D9" i="5"/>
  <c r="D19" i="5"/>
  <c r="J9" i="5"/>
  <c r="J19" i="5"/>
  <c r="D23" i="4"/>
  <c r="C23" i="4"/>
  <c r="B23" i="4"/>
  <c r="H26" i="8"/>
  <c r="F87" i="8"/>
  <c r="H71" i="8"/>
  <c r="F12" i="8"/>
  <c r="F61" i="8"/>
  <c r="F71" i="8"/>
  <c r="F81" i="8"/>
  <c r="G12" i="8"/>
  <c r="H12" i="8"/>
  <c r="G20" i="8"/>
  <c r="H20" i="8"/>
  <c r="G32" i="8"/>
  <c r="H32" i="8"/>
  <c r="G37" i="8"/>
  <c r="H37" i="8"/>
  <c r="G45" i="8"/>
  <c r="H45" i="8"/>
  <c r="G54" i="8"/>
  <c r="H54" i="8"/>
  <c r="G59" i="8"/>
  <c r="H59" i="8"/>
  <c r="G61" i="8"/>
  <c r="G71" i="8"/>
  <c r="G81" i="8"/>
  <c r="H81" i="8"/>
  <c r="G87" i="8"/>
  <c r="G64" i="8" s="1"/>
  <c r="H87" i="8"/>
  <c r="H64" i="8" s="1"/>
  <c r="D21" i="2"/>
  <c r="D22" i="2" s="1"/>
  <c r="N9" i="5"/>
  <c r="M9" i="5"/>
  <c r="I9" i="5"/>
  <c r="I19" i="5"/>
  <c r="F9" i="5"/>
  <c r="F19" i="5"/>
  <c r="F10" i="1"/>
  <c r="F9" i="1" s="1"/>
  <c r="F59" i="1"/>
  <c r="I29" i="2"/>
  <c r="I39" i="2"/>
  <c r="D46" i="2"/>
  <c r="D47" i="2" s="1"/>
  <c r="D16" i="5"/>
  <c r="F16" i="5"/>
  <c r="I16" i="5"/>
  <c r="M16" i="5"/>
  <c r="M19" i="5"/>
  <c r="N17" i="5"/>
  <c r="N18" i="5"/>
  <c r="N16" i="5"/>
  <c r="N19" i="5"/>
  <c r="G11" i="8" l="1"/>
  <c r="G89" i="8" s="1"/>
  <c r="F11" i="8"/>
  <c r="F64" i="8"/>
  <c r="H11" i="8"/>
  <c r="H89" i="8" s="1"/>
  <c r="E83" i="1"/>
  <c r="I30" i="2"/>
  <c r="D30" i="2"/>
  <c r="F58" i="1"/>
  <c r="F83" i="1" s="1"/>
  <c r="F89" i="8" l="1"/>
</calcChain>
</file>

<file path=xl/sharedStrings.xml><?xml version="1.0" encoding="utf-8"?>
<sst xmlns="http://schemas.openxmlformats.org/spreadsheetml/2006/main" count="633" uniqueCount="396">
  <si>
    <t>Liberecký kraj</t>
  </si>
  <si>
    <t>Příloha č. 1</t>
  </si>
  <si>
    <t>odvětví: OKPPCR</t>
  </si>
  <si>
    <t>tis. Kč</t>
  </si>
  <si>
    <t>Přehled nákladů a výnosů příspěvkové organizace  - na rok 2016</t>
  </si>
  <si>
    <t>Vlastivědné muzeum a galerie v České Lípě, příspěvková organizace</t>
  </si>
  <si>
    <t>(hlavní činnost)</t>
  </si>
  <si>
    <t>p.č.</t>
  </si>
  <si>
    <t>účet</t>
  </si>
  <si>
    <t>ukazatel</t>
  </si>
  <si>
    <t>NÁKLADY CELKEM - účtová třída 5</t>
  </si>
  <si>
    <t>Náklady z činnosti</t>
  </si>
  <si>
    <t>spotřeba materiálu</t>
  </si>
  <si>
    <t xml:space="preserve">spotřeba energie </t>
  </si>
  <si>
    <t>spotřeba jiných neskladovatelných dodávek</t>
  </si>
  <si>
    <t>prodané zboží</t>
  </si>
  <si>
    <t>aktivace dlouhodobého majetku</t>
  </si>
  <si>
    <t>aktivace oběžného majetku</t>
  </si>
  <si>
    <t>změna stavu zásob vlastní výroby</t>
  </si>
  <si>
    <t>opravy a udržování</t>
  </si>
  <si>
    <t>cestovné</t>
  </si>
  <si>
    <t>náklady na reprezentaci</t>
  </si>
  <si>
    <t>aktivace vnitroorganizačních služeb</t>
  </si>
  <si>
    <t>ostatní služby</t>
  </si>
  <si>
    <t>mzdové náklady</t>
  </si>
  <si>
    <t xml:space="preserve">zákonné sociální pojištění </t>
  </si>
  <si>
    <t>jiné sociální pojištění</t>
  </si>
  <si>
    <t>zákonné sociální náklady</t>
  </si>
  <si>
    <t xml:space="preserve">jiné sociální náklady </t>
  </si>
  <si>
    <t>daň silniční</t>
  </si>
  <si>
    <t>daň z nemovitostí</t>
  </si>
  <si>
    <t>jiné daně a poplatky</t>
  </si>
  <si>
    <t>smluvní pokuty a úroky z prodlení</t>
  </si>
  <si>
    <t>jiné pokuty a penále</t>
  </si>
  <si>
    <t>dary</t>
  </si>
  <si>
    <t>prodaný materiál</t>
  </si>
  <si>
    <t>manka a škody</t>
  </si>
  <si>
    <t>tvorba fondů</t>
  </si>
  <si>
    <t>odpisy dlouhodobého  majetku</t>
  </si>
  <si>
    <t>prodaný dlouhodobý nehmotný majetek</t>
  </si>
  <si>
    <t>prodaný dlouhodobý hmotný majetek</t>
  </si>
  <si>
    <t>prodané pozemky</t>
  </si>
  <si>
    <t>tvorba a zúčtování rezerv</t>
  </si>
  <si>
    <t>tvorba a zúčtování opravných položek</t>
  </si>
  <si>
    <t>náklady z vyřazených pohledávek</t>
  </si>
  <si>
    <t>náklady z drobného dlouhodobého majetku</t>
  </si>
  <si>
    <t>ostatní náklady z činnosti</t>
  </si>
  <si>
    <t>Finanční náklady</t>
  </si>
  <si>
    <t>prodané cenné papíry a podíly</t>
  </si>
  <si>
    <t>úroky</t>
  </si>
  <si>
    <t>kurzové ztráty</t>
  </si>
  <si>
    <t>náklady z přecenění reálnou hodnotou</t>
  </si>
  <si>
    <t>ostatní finanční náklady</t>
  </si>
  <si>
    <t>Náklady na transfery</t>
  </si>
  <si>
    <t>náklady vybraných ústředních vládních institucí na transfery</t>
  </si>
  <si>
    <t>náklady vybraných místních vládních institucí z transferů</t>
  </si>
  <si>
    <t>Daň z příjmů</t>
  </si>
  <si>
    <t>daň z příjmů</t>
  </si>
  <si>
    <t>dodatečné odvody daně z příjmů</t>
  </si>
  <si>
    <t>VÝNOSY CELKEM - účtová třída 6</t>
  </si>
  <si>
    <t>Výnosy z činnosti</t>
  </si>
  <si>
    <t>výnosy z prodeje vlastních výrobků</t>
  </si>
  <si>
    <t>výnosy z prodeje služeb</t>
  </si>
  <si>
    <t>výnosy z pronájmu</t>
  </si>
  <si>
    <t>výnosy z prodaného zboží</t>
  </si>
  <si>
    <t>jiné výnosy z vlastních výkonů</t>
  </si>
  <si>
    <t>výnosy z vyřazených pohledávek</t>
  </si>
  <si>
    <t>výnosy z prodeje materiálu</t>
  </si>
  <si>
    <t>výnosy z prodeje dlouh. nehm. majetku</t>
  </si>
  <si>
    <t>výnosy z prodeje dlouh. hmotn. maj., kromě pozemků</t>
  </si>
  <si>
    <t>výnosy z prodeje pozemků</t>
  </si>
  <si>
    <t>čerpání fondů</t>
  </si>
  <si>
    <t>ostatní výnosy z činnosti</t>
  </si>
  <si>
    <t>Finanční výnosy</t>
  </si>
  <si>
    <t>výnosy z prodeje cenných papírů a podílů</t>
  </si>
  <si>
    <t>kurzové zisky</t>
  </si>
  <si>
    <t>výnosy z přecenění reálnou hodnotou</t>
  </si>
  <si>
    <t>ostatní finanční výnosy</t>
  </si>
  <si>
    <t>Výnosy z transferů</t>
  </si>
  <si>
    <t>výnosy vybraných ústředních vládních institucí z transferů</t>
  </si>
  <si>
    <t>výnosy vybraných místních vládních institucí z transferů</t>
  </si>
  <si>
    <t>VÝSLEDEK HOSPODAŘENÍ</t>
  </si>
  <si>
    <t xml:space="preserve">   Vlastivědné muzeum a galerie v České Lípě, příspěvková organizace</t>
  </si>
  <si>
    <t>DOPLŇKOVÉ ÚDAJE</t>
  </si>
  <si>
    <t>Závazky vůči rozpočtu zřizovatele</t>
  </si>
  <si>
    <t xml:space="preserve">v tom </t>
  </si>
  <si>
    <t xml:space="preserve">odvod z provozu a z odpisů </t>
  </si>
  <si>
    <t>odvod příjmů z prodeje nemovitého majetku kraje</t>
  </si>
  <si>
    <t>odvod příjmů z pronájmu nemovitého majetku kraje</t>
  </si>
  <si>
    <t xml:space="preserve">ostatní odvody </t>
  </si>
  <si>
    <t>Úč.příspěvky a dotace ze SR a zřizovatele (nad rozpočet)</t>
  </si>
  <si>
    <t>z toho</t>
  </si>
  <si>
    <t>investiční dotace zřizovatele do investičního fondu</t>
  </si>
  <si>
    <t>účelové dotace státního rozpočtu a státních fondů</t>
  </si>
  <si>
    <t xml:space="preserve">individuální dotace státního rozpočtu na investice </t>
  </si>
  <si>
    <t>neinvestiční dotace program. financování ISPROFIN</t>
  </si>
  <si>
    <t>investiční dotace program. financování ISPROFIN</t>
  </si>
  <si>
    <t>počet zaměstnanců</t>
  </si>
  <si>
    <t>průměrný plat</t>
  </si>
  <si>
    <t>sestavil:                             ředitel PO:</t>
  </si>
  <si>
    <t xml:space="preserve">           vedoucí odboru KÚLK:</t>
  </si>
  <si>
    <t>Gabriela Mothejzíková       Ing.Zdeněk Vitáček</t>
  </si>
  <si>
    <t>datum a podpis:                  datum a podpis:</t>
  </si>
  <si>
    <t xml:space="preserve">           datum a podpis</t>
  </si>
  <si>
    <t>Příloha č. 2</t>
  </si>
  <si>
    <t>název organizace: Vlastivědné muzeum a galerie v České Lípě, příspěvková organizace</t>
  </si>
  <si>
    <t>BĚŽNÝ ROZPOČET</t>
  </si>
  <si>
    <t>v Kč</t>
  </si>
  <si>
    <t>KAPITÁLOVÝ ROZPOČET</t>
  </si>
  <si>
    <t>vlastní výnosy a tržby</t>
  </si>
  <si>
    <t>POČÁTEČNÍ STAV FONDU K 1.1.</t>
  </si>
  <si>
    <t>neinvestiční příspěvek z rozpočtu kraje</t>
  </si>
  <si>
    <t>převody z rezervního fondu</t>
  </si>
  <si>
    <t>ve výši odpisů dlouhodobého majetku</t>
  </si>
  <si>
    <t>investiční dotace z rozpočtu zřizovatele</t>
  </si>
  <si>
    <t>použití rezervního fondu</t>
  </si>
  <si>
    <t>investiční příspěvky ze státních fondů</t>
  </si>
  <si>
    <t>použití fondu odměn</t>
  </si>
  <si>
    <t>ve výši výnosů z prodeje svěřeného dlouhodobého hmotného majetku</t>
  </si>
  <si>
    <t>použití investičního fondu (opravy)</t>
  </si>
  <si>
    <t>dary a příspěvky od jiných subjektů</t>
  </si>
  <si>
    <t>ve výši výnosů z prodeje majetku ve vlastnictví příspěvkové organizace</t>
  </si>
  <si>
    <r>
      <t xml:space="preserve">VÝNOSY CELKEM  </t>
    </r>
    <r>
      <rPr>
        <sz val="8"/>
        <rFont val="Arial CE"/>
        <family val="2"/>
        <charset val="238"/>
      </rPr>
      <t xml:space="preserve"> </t>
    </r>
  </si>
  <si>
    <t>ostatní tvorba</t>
  </si>
  <si>
    <t xml:space="preserve">provozní náklady </t>
  </si>
  <si>
    <t xml:space="preserve">TVORBA FONDU CELKEM </t>
  </si>
  <si>
    <t>opravy a údržba neinvestiční povahy</t>
  </si>
  <si>
    <t>zákonné pojištění</t>
  </si>
  <si>
    <t>rekonstrukce a modernizace</t>
  </si>
  <si>
    <t>FKSP</t>
  </si>
  <si>
    <t>ONIV přímé</t>
  </si>
  <si>
    <t>ostatní použití</t>
  </si>
  <si>
    <t>odpisy dlouhodobého majetku</t>
  </si>
  <si>
    <t>odvod do rozpočtu zřizovatele</t>
  </si>
  <si>
    <t>odvody do rozpočtu kraje</t>
  </si>
  <si>
    <t xml:space="preserve">ČERPÁNÍ FONDU CELKEM </t>
  </si>
  <si>
    <t xml:space="preserve">NÁKLADY CELKEM </t>
  </si>
  <si>
    <t>KONEČNÝ STAV FONDU K 31.12.</t>
  </si>
  <si>
    <t xml:space="preserve">HOSPODÁŘSKÝ VÝSLEDEK </t>
  </si>
  <si>
    <t>REZERVNÍ FOND</t>
  </si>
  <si>
    <t>FOND ODMĚN</t>
  </si>
  <si>
    <t>zlepšený hospodářský výsledek</t>
  </si>
  <si>
    <t>příděl z hospodářského výsledku</t>
  </si>
  <si>
    <t>nespotřebované dotace z rozpočtu EU</t>
  </si>
  <si>
    <t>TVORBA FONDU</t>
  </si>
  <si>
    <t>nespotřebované dotace z mezin. smluv</t>
  </si>
  <si>
    <t xml:space="preserve">použití fondu na mzdové náklady </t>
  </si>
  <si>
    <t>Peněžní dary - účelové</t>
  </si>
  <si>
    <t>ostatní použití fondu</t>
  </si>
  <si>
    <t>Peněžní dary - neúčelové</t>
  </si>
  <si>
    <t>ČERPÁNÍ FONDU</t>
  </si>
  <si>
    <t>Ostatní tvorba</t>
  </si>
  <si>
    <t xml:space="preserve">TVORBA FONDU </t>
  </si>
  <si>
    <t>úhrada zhoršeného výsledku hospodaření</t>
  </si>
  <si>
    <t>úhrada sankcí</t>
  </si>
  <si>
    <t xml:space="preserve">posílení investičního fondu </t>
  </si>
  <si>
    <t>časové překlenutí dočasného nesouladu mezi výnosy a náklady(použití na provozní náklady)</t>
  </si>
  <si>
    <t>ostatní čerpání</t>
  </si>
  <si>
    <t>rozpočet sestavil: Gabriela Mothejzíková</t>
  </si>
  <si>
    <t>podpis:</t>
  </si>
  <si>
    <t>ředitel PO:    Ing.Zdeněk Vitáček</t>
  </si>
  <si>
    <t>vedoucí odboru KÚ LK</t>
  </si>
  <si>
    <t>dne</t>
  </si>
  <si>
    <t>Příloha č. 3</t>
  </si>
  <si>
    <t>Závazné ukazatele</t>
  </si>
  <si>
    <t>neinvestiční příspěvek na odpisy dlouhodobého majetku kraje</t>
  </si>
  <si>
    <t xml:space="preserve">neinvestiční příspěvek na provoz organizace </t>
  </si>
  <si>
    <t>investiční dotace z rozpočtu kraje</t>
  </si>
  <si>
    <t>použití prostředků rezervního fondu</t>
  </si>
  <si>
    <t xml:space="preserve">použití prostředků invest.fondu na opravy a údržbu  majetku </t>
  </si>
  <si>
    <t>použití prostředků fondu odměn</t>
  </si>
  <si>
    <t>limit výdajů na pohoštění</t>
  </si>
  <si>
    <t>počet zaměstnanců organizace</t>
  </si>
  <si>
    <t>výsledek hospodaření organizace</t>
  </si>
  <si>
    <t>Dílčí ukazatele</t>
  </si>
  <si>
    <t>vlastní tržby a výnosy</t>
  </si>
  <si>
    <t>Odvody do rozpočtu kraje</t>
  </si>
  <si>
    <t>odvod z činnosti organizace</t>
  </si>
  <si>
    <t>odvod z investičního fondu organizace</t>
  </si>
  <si>
    <t xml:space="preserve">odvod příjmů z prodeje (příp.pronájmu) dlouhodbého svěřeného majetku  </t>
  </si>
  <si>
    <t>Věcné ukazatele (*)</t>
  </si>
  <si>
    <t>ukazatele sestavil:                                                              dne:                                          podpis</t>
  </si>
  <si>
    <t xml:space="preserve">ředitel organizace:                                                              dne:                                          podpis:    </t>
  </si>
  <si>
    <t>vedoucí odboru KÚ LK:                                                     dne :                                          podpis:</t>
  </si>
  <si>
    <t xml:space="preserve">      (*) věcné ukazatele = ukazatele vyjadřující záměry zřizovatele pro příslušné rozpočtové období, </t>
  </si>
  <si>
    <t xml:space="preserve"> resp. podmiňující čerpání neinvestičního příspěvku na provoz nebo dotace do investičního fondu organizace  </t>
  </si>
  <si>
    <t>Příloha č. 4</t>
  </si>
  <si>
    <t>odvětví:OKPPCR</t>
  </si>
  <si>
    <t xml:space="preserve">I. Opravy a údržba  majetku  - neinvestiční povahy* </t>
  </si>
  <si>
    <t>věcný obsah</t>
  </si>
  <si>
    <t>rozpočtované náklady</t>
  </si>
  <si>
    <t xml:space="preserve">investiční fond PO </t>
  </si>
  <si>
    <t>Oprava a údržba majetku - celkem</t>
  </si>
  <si>
    <t>* doplňkový zdroj financování oprav a údržby</t>
  </si>
  <si>
    <t xml:space="preserve">nemovitého majetku zřizovatele v rámci běžného </t>
  </si>
  <si>
    <t>rozpočtu organizace</t>
  </si>
  <si>
    <t xml:space="preserve">II. Použití investičního fondu - financování kapitálové části rozpočtu organizace </t>
  </si>
  <si>
    <t>dotace z rozp. kraje</t>
  </si>
  <si>
    <t>dotace ze SR a SF</t>
  </si>
  <si>
    <t>jiné zdroje</t>
  </si>
  <si>
    <t>1. Rekonstrukce a modernizace - celkem</t>
  </si>
  <si>
    <t>2. Pořízení dlouhodobého majetku - celkem</t>
  </si>
  <si>
    <t>3. Programové financování (ISPROFIN) - celk.</t>
  </si>
  <si>
    <t>plán investic sestavil</t>
  </si>
  <si>
    <t>jméno</t>
  </si>
  <si>
    <t xml:space="preserve">dne  </t>
  </si>
  <si>
    <t>podpis</t>
  </si>
  <si>
    <t>Gabriela Mothejzíková</t>
  </si>
  <si>
    <t>ředitel organizace</t>
  </si>
  <si>
    <t>Ing. Zdeněk Vitáček</t>
  </si>
  <si>
    <t>vedoucí odboru KÚ LBK</t>
  </si>
  <si>
    <t>Výpočet účetních odpisů za majetek zřizovatele svěřený do správy příspěvkové organizace</t>
  </si>
  <si>
    <t xml:space="preserve">druh majetku / číslo odpisové skupiny </t>
  </si>
  <si>
    <t>pořizovací cena Kč</t>
  </si>
  <si>
    <t>oprávky k 1.1. sledovaného roku Kč</t>
  </si>
  <si>
    <t>stanovené zřizovatelem*</t>
  </si>
  <si>
    <t>stanovené organizací*</t>
  </si>
  <si>
    <t>zůstatková cena Kč</t>
  </si>
  <si>
    <t xml:space="preserve">doba odpisování </t>
  </si>
  <si>
    <t>roční odpisová sazba %</t>
  </si>
  <si>
    <t>účetní odpisy na sledovaný rok Kč</t>
  </si>
  <si>
    <t>účetní odpisy na sledovaný rok ponížené o transferový podíl v Kč</t>
  </si>
  <si>
    <t>movitý majetek celkem</t>
  </si>
  <si>
    <t>odpisová skupina 1</t>
  </si>
  <si>
    <t>odpisová skupina 2</t>
  </si>
  <si>
    <t>odpisová skupina 3</t>
  </si>
  <si>
    <t>odpisová skupina 4</t>
  </si>
  <si>
    <t>odpisová skupina 5</t>
  </si>
  <si>
    <t>odpisová skupina 6</t>
  </si>
  <si>
    <t>nemovitý majetek celkem</t>
  </si>
  <si>
    <t>odpisová skupina 7</t>
  </si>
  <si>
    <r>
      <t xml:space="preserve">celkem za majetek zřizovatele </t>
    </r>
    <r>
      <rPr>
        <sz val="8"/>
        <rFont val="Arial"/>
        <family val="2"/>
        <charset val="238"/>
      </rPr>
      <t>(ř.1 + ř.8)</t>
    </r>
  </si>
  <si>
    <t>Výpočet účetních odpisů za vlastní majetek příspěvkové organizace</t>
  </si>
  <si>
    <t>stanovené organizací</t>
  </si>
  <si>
    <r>
      <t xml:space="preserve">celkem za majetek vlastní </t>
    </r>
    <r>
      <rPr>
        <sz val="8"/>
        <rFont val="Arial"/>
        <family val="2"/>
        <charset val="238"/>
      </rPr>
      <t>(ř.19 + ř.12)</t>
    </r>
  </si>
  <si>
    <r>
      <t xml:space="preserve">Celkem odpisy za organizaci  </t>
    </r>
    <r>
      <rPr>
        <sz val="10"/>
        <rFont val="Arial"/>
        <family val="2"/>
        <charset val="238"/>
      </rPr>
      <t>( ř.11 + ř.22 )</t>
    </r>
  </si>
  <si>
    <t>odpisový plán sestavil:</t>
  </si>
  <si>
    <t>ředitel organizace:</t>
  </si>
  <si>
    <t>vedoucí odboru KÚ LK:</t>
  </si>
  <si>
    <t>dne:</t>
  </si>
  <si>
    <t>Příloha č. 7</t>
  </si>
  <si>
    <t xml:space="preserve">                                      Vlastivědné muzeum a galerie v České Lípě, příspěvková organizace</t>
  </si>
  <si>
    <t>změny</t>
  </si>
  <si>
    <t>UR 2013</t>
  </si>
  <si>
    <t>opravy a udžování</t>
  </si>
  <si>
    <t>výnosy z prodeje dlouh.nehm.majetku</t>
  </si>
  <si>
    <t>výnosy z prodeje dlouh.hmotn. maj., kromě pozemků</t>
  </si>
  <si>
    <t xml:space="preserve">Přehled nákladů a výnosů příspěvkové organizace - název - na rok </t>
  </si>
  <si>
    <t xml:space="preserve">                                                      (hlavní činnost)</t>
  </si>
  <si>
    <t>skut 2013</t>
  </si>
  <si>
    <t>investiční dotace zřizovatele do investičbího fondu</t>
  </si>
  <si>
    <t>neinvestiční dotace program.financování ISPROFIN</t>
  </si>
  <si>
    <t>investiční dotace program.financování ISPROFIN</t>
  </si>
  <si>
    <t>SR 2016</t>
  </si>
  <si>
    <t>změna I.</t>
  </si>
  <si>
    <t>UR 2016</t>
  </si>
  <si>
    <t>sídlo organizace:    Náměstí osvobození 297/1,   470 01 Česká Lípa</t>
  </si>
  <si>
    <t>sídlo organizace:    Náměstí Osvobození 297/1,   470 01   Česká Lípa</t>
  </si>
  <si>
    <t>sídlo organizace:        Náměstí Osvobození 297/1, 470 01 Česká Lípa</t>
  </si>
  <si>
    <t>Neinvestiční dotace města Doksy</t>
  </si>
  <si>
    <t>Neinvestiční dotace MK ČR</t>
  </si>
  <si>
    <t xml:space="preserve">datum a podpis: </t>
  </si>
  <si>
    <t xml:space="preserve">ředitel PO: </t>
  </si>
  <si>
    <t>sestavil:</t>
  </si>
  <si>
    <t xml:space="preserve">Výsledek hospodaření po zdanění </t>
  </si>
  <si>
    <t>79.</t>
  </si>
  <si>
    <t>výnosy vybraných vládních institucí a transferů</t>
  </si>
  <si>
    <t>78.</t>
  </si>
  <si>
    <t>77.</t>
  </si>
  <si>
    <t>76.</t>
  </si>
  <si>
    <t>výnosy z dlouhodobého finančního majetku</t>
  </si>
  <si>
    <t>75.</t>
  </si>
  <si>
    <t>74.</t>
  </si>
  <si>
    <t>73.</t>
  </si>
  <si>
    <t>72.</t>
  </si>
  <si>
    <t>71.</t>
  </si>
  <si>
    <t>70.</t>
  </si>
  <si>
    <t>69.</t>
  </si>
  <si>
    <t>68.</t>
  </si>
  <si>
    <t>výnosy z prodeje dlouh. hmot. majetku, kromě pozemků</t>
  </si>
  <si>
    <t>67.</t>
  </si>
  <si>
    <t>66.</t>
  </si>
  <si>
    <t>65.</t>
  </si>
  <si>
    <t>64.</t>
  </si>
  <si>
    <t>63.</t>
  </si>
  <si>
    <t>62.</t>
  </si>
  <si>
    <t>Ostatní výnosy</t>
  </si>
  <si>
    <t>61.</t>
  </si>
  <si>
    <t>60.</t>
  </si>
  <si>
    <t>59.</t>
  </si>
  <si>
    <t>58.</t>
  </si>
  <si>
    <t>57.</t>
  </si>
  <si>
    <t>56.</t>
  </si>
  <si>
    <t>Výnosy z vlastních výkonů a zboží</t>
  </si>
  <si>
    <t>55.</t>
  </si>
  <si>
    <t xml:space="preserve">VÝNOSY Z ČINNOSTI - účtová třída 6 </t>
  </si>
  <si>
    <t>54.</t>
  </si>
  <si>
    <t>53.</t>
  </si>
  <si>
    <t>52.</t>
  </si>
  <si>
    <t>51.</t>
  </si>
  <si>
    <t>50.</t>
  </si>
  <si>
    <t>49.</t>
  </si>
  <si>
    <t>48.</t>
  </si>
  <si>
    <t>47.</t>
  </si>
  <si>
    <t>46.</t>
  </si>
  <si>
    <t>45.</t>
  </si>
  <si>
    <t>44.</t>
  </si>
  <si>
    <t>náklady u drobného dlouhodobého majetku</t>
  </si>
  <si>
    <t>43.</t>
  </si>
  <si>
    <t>42.</t>
  </si>
  <si>
    <t>41.</t>
  </si>
  <si>
    <t>40.</t>
  </si>
  <si>
    <t>39.</t>
  </si>
  <si>
    <t>38.</t>
  </si>
  <si>
    <t>37.</t>
  </si>
  <si>
    <t>36.</t>
  </si>
  <si>
    <t>Odpisy, rezervy a opravné položky</t>
  </si>
  <si>
    <t>35.</t>
  </si>
  <si>
    <t>34.</t>
  </si>
  <si>
    <t>33.</t>
  </si>
  <si>
    <t>32.</t>
  </si>
  <si>
    <t>31.</t>
  </si>
  <si>
    <t>30.</t>
  </si>
  <si>
    <t>29.</t>
  </si>
  <si>
    <t>28.</t>
  </si>
  <si>
    <t>Ostatní náklady</t>
  </si>
  <si>
    <t>27.</t>
  </si>
  <si>
    <t>vratky daní z nadměrných odpočtů</t>
  </si>
  <si>
    <t>26.</t>
  </si>
  <si>
    <t>25.</t>
  </si>
  <si>
    <t>24.</t>
  </si>
  <si>
    <t>23.</t>
  </si>
  <si>
    <t>Daně a poplatky</t>
  </si>
  <si>
    <t>22.</t>
  </si>
  <si>
    <r>
      <t>jiné</t>
    </r>
    <r>
      <rPr>
        <sz val="8"/>
        <rFont val="Arial CE"/>
        <charset val="238"/>
      </rPr>
      <t xml:space="preserve"> sociální náklady </t>
    </r>
  </si>
  <si>
    <t>21.</t>
  </si>
  <si>
    <t>20.</t>
  </si>
  <si>
    <t>19.</t>
  </si>
  <si>
    <t>18.</t>
  </si>
  <si>
    <t>17.</t>
  </si>
  <si>
    <t>Osobní náklady</t>
  </si>
  <si>
    <t>16.</t>
  </si>
  <si>
    <t>15.</t>
  </si>
  <si>
    <t>14.</t>
  </si>
  <si>
    <t>13.</t>
  </si>
  <si>
    <t>12.</t>
  </si>
  <si>
    <t>11.</t>
  </si>
  <si>
    <t>Služby</t>
  </si>
  <si>
    <t>10.</t>
  </si>
  <si>
    <t>9.</t>
  </si>
  <si>
    <t>8.</t>
  </si>
  <si>
    <t xml:space="preserve">aktivace dlouhodobého majetku </t>
  </si>
  <si>
    <t>7.</t>
  </si>
  <si>
    <t>6.</t>
  </si>
  <si>
    <t>5.</t>
  </si>
  <si>
    <t>spotřeba energie (teplo, voda, plyn, el. energie)</t>
  </si>
  <si>
    <t>4.</t>
  </si>
  <si>
    <t>3.</t>
  </si>
  <si>
    <t>Spotřebované nákupy</t>
  </si>
  <si>
    <t>2.</t>
  </si>
  <si>
    <t>01.</t>
  </si>
  <si>
    <t xml:space="preserve">Přehled nákladů a výnosů příspěvkové organizace </t>
  </si>
  <si>
    <t>číslo organizace</t>
  </si>
  <si>
    <t xml:space="preserve">odvětví: </t>
  </si>
  <si>
    <t>Příloha č. 8</t>
  </si>
  <si>
    <t>Vlastivědné muzeum a galerie v České Lípě, příspěvková organizace LK</t>
  </si>
  <si>
    <t>v tis. Kč</t>
  </si>
  <si>
    <t>Náměstí Osvobození 297/1, 470 01 Česká Lípa  IČO 00360198</t>
  </si>
  <si>
    <t>invets.účel.přísp. z rozpočtu kraje akvizice</t>
  </si>
  <si>
    <t>nákup sbírkových předmětů</t>
  </si>
  <si>
    <t>inves,příspěvek z  rozpočtu kraje akvizice</t>
  </si>
  <si>
    <t>skut.2018</t>
  </si>
  <si>
    <t>skut.2019</t>
  </si>
  <si>
    <t>NR 2020</t>
  </si>
  <si>
    <t>Přehled nákladů a výnosů příspěvkové organizace - na rok 2020</t>
  </si>
  <si>
    <t>Přehled nákladů a výnosů příspěvkové organizace  - na rok 2020</t>
  </si>
  <si>
    <t>ODPISOVÝ PLÁN ORGANIZACE NA ROK 2020</t>
  </si>
  <si>
    <t xml:space="preserve">název organizace:    Vlastivědné muzeum a galerie v České Lípě, příspěvková organizace                                                            Příloha č. 5   </t>
  </si>
  <si>
    <t>PLÁN INVESTIC ORGANIZACE Vlastivědné muzeum a galerie v České Lípě na rok 2020</t>
  </si>
  <si>
    <t>rekosntrukce zahrady Šatlava příspěvek 2018,2019</t>
  </si>
  <si>
    <t>Červený dům v České Lípě III:etapa restaurování a oprav objektu příspěvek 2019</t>
  </si>
  <si>
    <t>BILANCE FINANČNÍCH VZTAHŮ PŘÍSPĚVKOVÉ ORGANIZACE NA ROK  2020</t>
  </si>
  <si>
    <t>SOUSTAVA UKAZATELU K ROZPOČTU ORGANIZACE NA ROK  2020</t>
  </si>
  <si>
    <t>Nová elektroinstalace stálé expozice "těžba uranu na Českolipsku"</t>
  </si>
  <si>
    <t>Nové připojení objektů na Plocii ČR</t>
  </si>
  <si>
    <t>neinvestiční provozní příspěvek z rozpočtu kraje</t>
  </si>
  <si>
    <t>dne: 28.2.2020</t>
  </si>
  <si>
    <t>návrh střednědobého výhledu pro období 2021-2022</t>
  </si>
  <si>
    <t xml:space="preserve">Akvizice  </t>
  </si>
  <si>
    <t>Rekonstrukce střechy PKHM Doksy - Projektová dokumentace</t>
  </si>
  <si>
    <t>Reliéfní model mapy</t>
  </si>
  <si>
    <t>Odsavač škodlivých výparů - digestoř</t>
  </si>
  <si>
    <t>Gabriela Mothejzíková                                             26.5.2020</t>
  </si>
  <si>
    <t xml:space="preserve">Ing. Zdeněk Vitáček                                                26.5.2020                                               </t>
  </si>
  <si>
    <t>dne: 26.5.2020</t>
  </si>
  <si>
    <t>26.5.2020                           26.5.2020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</si>
</sst>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"/>
    <numFmt numFmtId="165" formatCode="#,###.00"/>
  </numFmts>
  <fonts count="42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8"/>
      <color indexed="8"/>
      <name val="Arial CE"/>
      <family val="2"/>
      <charset val="238"/>
    </font>
    <font>
      <sz val="8"/>
      <color indexed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 "/>
      <family val="2"/>
      <charset val="1"/>
    </font>
    <font>
      <b/>
      <sz val="8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color indexed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8"/>
      <color indexed="8"/>
      <name val="Arial CE"/>
      <charset val="238"/>
    </font>
    <font>
      <b/>
      <sz val="8"/>
      <color indexed="8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color rgb="FFFF0000"/>
      <name val="Arial CE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</fills>
  <borders count="9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 diagonalUp="1">
      <left style="double">
        <color indexed="8"/>
      </left>
      <right style="medium">
        <color indexed="8"/>
      </right>
      <top/>
      <bottom style="medium">
        <color indexed="8"/>
      </bottom>
      <diagonal style="hair">
        <color indexed="8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 diagonalUp="1">
      <left style="double">
        <color indexed="8"/>
      </left>
      <right style="double">
        <color indexed="8"/>
      </right>
      <top/>
      <bottom style="medium">
        <color indexed="8"/>
      </bottom>
      <diagonal style="hair">
        <color indexed="8"/>
      </diagonal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40" fillId="0" borderId="0"/>
    <xf numFmtId="0" fontId="10" fillId="0" borderId="0"/>
    <xf numFmtId="0" fontId="34" fillId="0" borderId="0"/>
    <xf numFmtId="0" fontId="34" fillId="18" borderId="6" applyNumberForma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91">
    <xf numFmtId="0" fontId="0" fillId="0" borderId="0" xfId="0"/>
    <xf numFmtId="0" fontId="0" fillId="0" borderId="0" xfId="0" applyFont="1"/>
    <xf numFmtId="0" fontId="19" fillId="0" borderId="0" xfId="0" applyFont="1"/>
    <xf numFmtId="0" fontId="19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21" fillId="0" borderId="11" xfId="0" applyFont="1" applyBorder="1"/>
    <xf numFmtId="164" fontId="21" fillId="0" borderId="12" xfId="0" applyNumberFormat="1" applyFont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1" fillId="0" borderId="19" xfId="0" applyFont="1" applyBorder="1"/>
    <xf numFmtId="0" fontId="22" fillId="0" borderId="19" xfId="0" applyFont="1" applyBorder="1"/>
    <xf numFmtId="0" fontId="21" fillId="0" borderId="20" xfId="0" applyFont="1" applyBorder="1"/>
    <xf numFmtId="0" fontId="19" fillId="0" borderId="21" xfId="0" applyFont="1" applyBorder="1" applyAlignment="1">
      <alignment horizontal="center"/>
    </xf>
    <xf numFmtId="0" fontId="19" fillId="0" borderId="21" xfId="0" applyFont="1" applyBorder="1" applyAlignment="1">
      <alignment horizontal="left"/>
    </xf>
    <xf numFmtId="0" fontId="19" fillId="0" borderId="19" xfId="0" applyFont="1" applyBorder="1"/>
    <xf numFmtId="0" fontId="19" fillId="0" borderId="20" xfId="0" applyFont="1" applyBorder="1"/>
    <xf numFmtId="0" fontId="19" fillId="0" borderId="22" xfId="0" applyFont="1" applyBorder="1" applyAlignment="1">
      <alignment horizontal="center"/>
    </xf>
    <xf numFmtId="0" fontId="19" fillId="0" borderId="22" xfId="0" applyFont="1" applyBorder="1" applyAlignment="1"/>
    <xf numFmtId="0" fontId="19" fillId="0" borderId="19" xfId="0" applyFont="1" applyBorder="1" applyAlignment="1">
      <alignment horizontal="center"/>
    </xf>
    <xf numFmtId="0" fontId="19" fillId="0" borderId="23" xfId="0" applyFont="1" applyBorder="1"/>
    <xf numFmtId="0" fontId="19" fillId="0" borderId="24" xfId="0" applyFont="1" applyBorder="1" applyAlignment="1">
      <alignment horizontal="center"/>
    </xf>
    <xf numFmtId="0" fontId="19" fillId="0" borderId="25" xfId="0" applyFont="1" applyBorder="1"/>
    <xf numFmtId="0" fontId="19" fillId="0" borderId="16" xfId="0" applyFont="1" applyBorder="1" applyAlignment="1">
      <alignment horizontal="center"/>
    </xf>
    <xf numFmtId="0" fontId="19" fillId="0" borderId="15" xfId="0" applyFont="1" applyBorder="1"/>
    <xf numFmtId="0" fontId="24" fillId="0" borderId="19" xfId="0" applyFont="1" applyBorder="1" applyAlignment="1">
      <alignment horizontal="center"/>
    </xf>
    <xf numFmtId="0" fontId="24" fillId="0" borderId="23" xfId="0" applyFont="1" applyBorder="1"/>
    <xf numFmtId="0" fontId="19" fillId="0" borderId="0" xfId="0" applyFont="1" applyBorder="1"/>
    <xf numFmtId="0" fontId="24" fillId="0" borderId="19" xfId="0" applyFont="1" applyBorder="1"/>
    <xf numFmtId="0" fontId="25" fillId="0" borderId="20" xfId="0" applyFont="1" applyBorder="1"/>
    <xf numFmtId="0" fontId="19" fillId="0" borderId="21" xfId="0" applyFont="1" applyBorder="1"/>
    <xf numFmtId="0" fontId="19" fillId="0" borderId="26" xfId="0" applyFont="1" applyBorder="1" applyAlignment="1">
      <alignment horizontal="center"/>
    </xf>
    <xf numFmtId="0" fontId="19" fillId="0" borderId="26" xfId="0" applyFont="1" applyFill="1" applyBorder="1"/>
    <xf numFmtId="0" fontId="19" fillId="0" borderId="22" xfId="0" applyFont="1" applyBorder="1"/>
    <xf numFmtId="0" fontId="26" fillId="0" borderId="0" xfId="0" applyFont="1"/>
    <xf numFmtId="0" fontId="27" fillId="0" borderId="0" xfId="0" applyFont="1"/>
    <xf numFmtId="0" fontId="19" fillId="0" borderId="24" xfId="0" applyFont="1" applyBorder="1"/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8" xfId="0" applyFont="1" applyBorder="1"/>
    <xf numFmtId="0" fontId="19" fillId="0" borderId="28" xfId="0" applyFont="1" applyBorder="1" applyAlignment="1">
      <alignment horizontal="left"/>
    </xf>
    <xf numFmtId="0" fontId="24" fillId="0" borderId="22" xfId="0" applyFont="1" applyBorder="1" applyAlignment="1">
      <alignment horizontal="center"/>
    </xf>
    <xf numFmtId="0" fontId="24" fillId="0" borderId="22" xfId="0" applyFont="1" applyBorder="1"/>
    <xf numFmtId="0" fontId="19" fillId="0" borderId="29" xfId="0" applyFont="1" applyBorder="1" applyAlignment="1">
      <alignment horizontal="left"/>
    </xf>
    <xf numFmtId="0" fontId="24" fillId="0" borderId="28" xfId="0" applyFont="1" applyBorder="1" applyAlignment="1">
      <alignment horizontal="center"/>
    </xf>
    <xf numFmtId="0" fontId="24" fillId="0" borderId="28" xfId="0" applyFont="1" applyBorder="1"/>
    <xf numFmtId="0" fontId="19" fillId="0" borderId="30" xfId="0" applyFont="1" applyBorder="1" applyAlignment="1">
      <alignment horizontal="center"/>
    </xf>
    <xf numFmtId="0" fontId="21" fillId="0" borderId="31" xfId="0" applyFont="1" applyBorder="1" applyAlignment="1"/>
    <xf numFmtId="0" fontId="21" fillId="0" borderId="32" xfId="0" applyFont="1" applyBorder="1"/>
    <xf numFmtId="0" fontId="21" fillId="0" borderId="33" xfId="0" applyFont="1" applyBorder="1"/>
    <xf numFmtId="0" fontId="21" fillId="0" borderId="34" xfId="0" applyFont="1" applyBorder="1"/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/>
    <xf numFmtId="0" fontId="0" fillId="0" borderId="10" xfId="0" applyBorder="1"/>
    <xf numFmtId="0" fontId="21" fillId="0" borderId="12" xfId="0" applyFont="1" applyBorder="1" applyAlignment="1">
      <alignment horizontal="center"/>
    </xf>
    <xf numFmtId="0" fontId="21" fillId="0" borderId="22" xfId="0" applyFont="1" applyFill="1" applyBorder="1" applyAlignment="1"/>
    <xf numFmtId="0" fontId="21" fillId="0" borderId="23" xfId="0" applyFont="1" applyFill="1" applyBorder="1" applyAlignment="1"/>
    <xf numFmtId="0" fontId="0" fillId="0" borderId="0" xfId="0" applyFill="1"/>
    <xf numFmtId="0" fontId="19" fillId="0" borderId="21" xfId="0" applyFont="1" applyFill="1" applyBorder="1" applyAlignment="1">
      <alignment horizontal="center"/>
    </xf>
    <xf numFmtId="0" fontId="28" fillId="0" borderId="19" xfId="0" applyFont="1" applyFill="1" applyBorder="1"/>
    <xf numFmtId="0" fontId="19" fillId="0" borderId="23" xfId="0" applyFont="1" applyFill="1" applyBorder="1"/>
    <xf numFmtId="0" fontId="19" fillId="0" borderId="20" xfId="0" applyFont="1" applyFill="1" applyBorder="1"/>
    <xf numFmtId="0" fontId="19" fillId="0" borderId="26" xfId="0" applyFont="1" applyFill="1" applyBorder="1" applyAlignment="1">
      <alignment horizontal="center"/>
    </xf>
    <xf numFmtId="0" fontId="0" fillId="0" borderId="23" xfId="0" applyFill="1" applyBorder="1"/>
    <xf numFmtId="0" fontId="0" fillId="0" borderId="20" xfId="0" applyFill="1" applyBorder="1"/>
    <xf numFmtId="0" fontId="20" fillId="0" borderId="23" xfId="0" applyFont="1" applyFill="1" applyBorder="1"/>
    <xf numFmtId="0" fontId="19" fillId="0" borderId="19" xfId="0" applyFont="1" applyFill="1" applyBorder="1"/>
    <xf numFmtId="0" fontId="24" fillId="0" borderId="22" xfId="0" applyFont="1" applyBorder="1" applyAlignment="1"/>
    <xf numFmtId="0" fontId="24" fillId="0" borderId="23" xfId="0" applyFont="1" applyBorder="1" applyAlignment="1"/>
    <xf numFmtId="0" fontId="21" fillId="0" borderId="35" xfId="0" applyFont="1" applyBorder="1" applyAlignment="1"/>
    <xf numFmtId="0" fontId="21" fillId="0" borderId="32" xfId="0" applyFont="1" applyBorder="1" applyAlignment="1"/>
    <xf numFmtId="0" fontId="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Border="1"/>
    <xf numFmtId="0" fontId="19" fillId="0" borderId="36" xfId="0" applyFont="1" applyBorder="1" applyAlignment="1">
      <alignment horizontal="center"/>
    </xf>
    <xf numFmtId="0" fontId="19" fillId="0" borderId="37" xfId="0" applyFont="1" applyBorder="1"/>
    <xf numFmtId="3" fontId="19" fillId="0" borderId="38" xfId="0" applyNumberFormat="1" applyFont="1" applyBorder="1"/>
    <xf numFmtId="0" fontId="19" fillId="0" borderId="39" xfId="0" applyFont="1" applyBorder="1" applyAlignment="1">
      <alignment horizontal="center"/>
    </xf>
    <xf numFmtId="0" fontId="21" fillId="0" borderId="40" xfId="0" applyFont="1" applyBorder="1"/>
    <xf numFmtId="3" fontId="19" fillId="0" borderId="41" xfId="0" applyNumberFormat="1" applyFont="1" applyBorder="1"/>
    <xf numFmtId="3" fontId="19" fillId="0" borderId="20" xfId="0" applyNumberFormat="1" applyFont="1" applyBorder="1"/>
    <xf numFmtId="0" fontId="19" fillId="0" borderId="23" xfId="0" applyFont="1" applyBorder="1" applyAlignment="1">
      <alignment wrapText="1"/>
    </xf>
    <xf numFmtId="3" fontId="21" fillId="0" borderId="41" xfId="0" applyNumberFormat="1" applyFont="1" applyBorder="1"/>
    <xf numFmtId="0" fontId="21" fillId="0" borderId="23" xfId="0" applyFont="1" applyBorder="1"/>
    <xf numFmtId="0" fontId="21" fillId="0" borderId="0" xfId="0" applyFont="1" applyBorder="1"/>
    <xf numFmtId="0" fontId="21" fillId="0" borderId="37" xfId="0" applyFont="1" applyBorder="1"/>
    <xf numFmtId="0" fontId="19" fillId="0" borderId="19" xfId="0" applyFont="1" applyBorder="1" applyAlignment="1">
      <alignment wrapText="1"/>
    </xf>
    <xf numFmtId="0" fontId="21" fillId="0" borderId="0" xfId="0" applyFont="1"/>
    <xf numFmtId="0" fontId="0" fillId="0" borderId="30" xfId="0" applyFont="1" applyBorder="1"/>
    <xf numFmtId="0" fontId="0" fillId="0" borderId="33" xfId="0" applyFont="1" applyBorder="1"/>
    <xf numFmtId="0" fontId="0" fillId="0" borderId="0" xfId="0" applyFont="1" applyBorder="1"/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vertical="top"/>
    </xf>
    <xf numFmtId="0" fontId="0" fillId="0" borderId="42" xfId="0" applyFont="1" applyBorder="1"/>
    <xf numFmtId="3" fontId="19" fillId="0" borderId="0" xfId="0" applyNumberFormat="1" applyFont="1" applyBorder="1"/>
    <xf numFmtId="0" fontId="19" fillId="0" borderId="43" xfId="0" applyFont="1" applyBorder="1"/>
    <xf numFmtId="0" fontId="19" fillId="0" borderId="44" xfId="0" applyFont="1" applyBorder="1"/>
    <xf numFmtId="0" fontId="19" fillId="0" borderId="16" xfId="0" applyFont="1" applyBorder="1"/>
    <xf numFmtId="0" fontId="19" fillId="0" borderId="45" xfId="0" applyFont="1" applyBorder="1" applyAlignment="1">
      <alignment horizontal="center"/>
    </xf>
    <xf numFmtId="0" fontId="19" fillId="0" borderId="46" xfId="0" applyFont="1" applyBorder="1"/>
    <xf numFmtId="0" fontId="19" fillId="0" borderId="47" xfId="0" applyFont="1" applyBorder="1"/>
    <xf numFmtId="0" fontId="19" fillId="0" borderId="48" xfId="0" applyFont="1" applyBorder="1" applyAlignment="1">
      <alignment horizontal="center"/>
    </xf>
    <xf numFmtId="0" fontId="19" fillId="0" borderId="49" xfId="0" applyFont="1" applyBorder="1"/>
    <xf numFmtId="3" fontId="19" fillId="0" borderId="38" xfId="0" applyNumberFormat="1" applyFont="1" applyBorder="1" applyAlignment="1">
      <alignment horizontal="right"/>
    </xf>
    <xf numFmtId="3" fontId="19" fillId="0" borderId="41" xfId="0" applyNumberFormat="1" applyFont="1" applyBorder="1" applyAlignment="1">
      <alignment horizontal="right"/>
    </xf>
    <xf numFmtId="0" fontId="19" fillId="0" borderId="50" xfId="0" applyFont="1" applyBorder="1" applyAlignment="1">
      <alignment horizontal="center"/>
    </xf>
    <xf numFmtId="0" fontId="19" fillId="0" borderId="10" xfId="0" applyFont="1" applyBorder="1"/>
    <xf numFmtId="3" fontId="19" fillId="0" borderId="47" xfId="0" applyNumberFormat="1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19" fillId="0" borderId="51" xfId="0" applyFont="1" applyBorder="1"/>
    <xf numFmtId="0" fontId="19" fillId="0" borderId="38" xfId="0" applyFont="1" applyBorder="1"/>
    <xf numFmtId="0" fontId="19" fillId="0" borderId="31" xfId="0" applyFont="1" applyBorder="1"/>
    <xf numFmtId="0" fontId="19" fillId="0" borderId="47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14" xfId="0" applyFont="1" applyBorder="1"/>
    <xf numFmtId="0" fontId="19" fillId="0" borderId="18" xfId="0" applyFont="1" applyBorder="1"/>
    <xf numFmtId="0" fontId="19" fillId="0" borderId="30" xfId="0" applyFont="1" applyBorder="1"/>
    <xf numFmtId="0" fontId="19" fillId="0" borderId="33" xfId="0" applyFont="1" applyBorder="1"/>
    <xf numFmtId="0" fontId="19" fillId="0" borderId="34" xfId="0" applyFont="1" applyBorder="1"/>
    <xf numFmtId="0" fontId="21" fillId="0" borderId="39" xfId="0" applyFont="1" applyBorder="1"/>
    <xf numFmtId="0" fontId="21" fillId="0" borderId="18" xfId="0" applyFont="1" applyBorder="1"/>
    <xf numFmtId="37" fontId="19" fillId="0" borderId="33" xfId="0" applyNumberFormat="1" applyFont="1" applyBorder="1"/>
    <xf numFmtId="164" fontId="19" fillId="0" borderId="0" xfId="0" applyNumberFormat="1" applyFont="1"/>
    <xf numFmtId="0" fontId="10" fillId="0" borderId="0" xfId="29"/>
    <xf numFmtId="0" fontId="31" fillId="0" borderId="53" xfId="29" applyFont="1" applyBorder="1" applyAlignment="1">
      <alignment horizontal="center"/>
    </xf>
    <xf numFmtId="4" fontId="10" fillId="0" borderId="11" xfId="29" applyNumberFormat="1" applyBorder="1" applyAlignment="1">
      <alignment horizontal="right"/>
    </xf>
    <xf numFmtId="0" fontId="10" fillId="0" borderId="11" xfId="29" applyBorder="1" applyAlignment="1">
      <alignment horizontal="right"/>
    </xf>
    <xf numFmtId="165" fontId="10" fillId="0" borderId="11" xfId="29" applyNumberFormat="1" applyBorder="1" applyAlignment="1">
      <alignment horizontal="right"/>
    </xf>
    <xf numFmtId="165" fontId="10" fillId="0" borderId="13" xfId="29" applyNumberFormat="1" applyBorder="1" applyAlignment="1">
      <alignment horizontal="right"/>
    </xf>
    <xf numFmtId="0" fontId="31" fillId="0" borderId="18" xfId="29" applyFont="1" applyBorder="1" applyAlignment="1">
      <alignment horizontal="center"/>
    </xf>
    <xf numFmtId="4" fontId="10" fillId="0" borderId="16" xfId="29" applyNumberFormat="1" applyBorder="1" applyAlignment="1">
      <alignment horizontal="right"/>
    </xf>
    <xf numFmtId="0" fontId="10" fillId="0" borderId="16" xfId="29" applyBorder="1" applyAlignment="1">
      <alignment horizontal="right"/>
    </xf>
    <xf numFmtId="165" fontId="10" fillId="0" borderId="16" xfId="29" applyNumberFormat="1" applyBorder="1" applyAlignment="1">
      <alignment horizontal="right"/>
    </xf>
    <xf numFmtId="165" fontId="10" fillId="0" borderId="17" xfId="29" applyNumberFormat="1" applyBorder="1" applyAlignment="1">
      <alignment horizontal="right"/>
    </xf>
    <xf numFmtId="4" fontId="10" fillId="0" borderId="19" xfId="29" applyNumberFormat="1" applyBorder="1" applyAlignment="1">
      <alignment horizontal="right"/>
    </xf>
    <xf numFmtId="0" fontId="10" fillId="0" borderId="19" xfId="29" applyBorder="1" applyAlignment="1">
      <alignment horizontal="right"/>
    </xf>
    <xf numFmtId="165" fontId="10" fillId="0" borderId="19" xfId="29" applyNumberFormat="1" applyBorder="1" applyAlignment="1">
      <alignment horizontal="right"/>
    </xf>
    <xf numFmtId="165" fontId="10" fillId="0" borderId="20" xfId="29" applyNumberFormat="1" applyBorder="1" applyAlignment="1">
      <alignment horizontal="right"/>
    </xf>
    <xf numFmtId="4" fontId="10" fillId="0" borderId="24" xfId="29" applyNumberFormat="1" applyBorder="1" applyAlignment="1">
      <alignment horizontal="right"/>
    </xf>
    <xf numFmtId="0" fontId="10" fillId="0" borderId="24" xfId="29" applyBorder="1" applyAlignment="1">
      <alignment horizontal="right"/>
    </xf>
    <xf numFmtId="165" fontId="10" fillId="0" borderId="24" xfId="29" applyNumberFormat="1" applyBorder="1" applyAlignment="1">
      <alignment horizontal="right"/>
    </xf>
    <xf numFmtId="165" fontId="10" fillId="0" borderId="54" xfId="29" applyNumberFormat="1" applyBorder="1" applyAlignment="1">
      <alignment horizontal="right"/>
    </xf>
    <xf numFmtId="0" fontId="31" fillId="0" borderId="55" xfId="29" applyFont="1" applyBorder="1" applyAlignment="1">
      <alignment horizontal="center"/>
    </xf>
    <xf numFmtId="0" fontId="31" fillId="0" borderId="45" xfId="29" applyFont="1" applyBorder="1" applyAlignment="1">
      <alignment horizontal="center" vertical="center"/>
    </xf>
    <xf numFmtId="0" fontId="30" fillId="0" borderId="10" xfId="29" applyFont="1" applyBorder="1" applyAlignment="1">
      <alignment horizontal="center" vertical="center" wrapText="1"/>
    </xf>
    <xf numFmtId="0" fontId="10" fillId="0" borderId="10" xfId="29" applyBorder="1" applyAlignment="1">
      <alignment horizontal="center"/>
    </xf>
    <xf numFmtId="0" fontId="10" fillId="0" borderId="56" xfId="29" applyBorder="1" applyAlignment="1">
      <alignment horizontal="center"/>
    </xf>
    <xf numFmtId="0" fontId="10" fillId="0" borderId="11" xfId="29" applyBorder="1"/>
    <xf numFmtId="0" fontId="10" fillId="0" borderId="13" xfId="29" applyBorder="1"/>
    <xf numFmtId="0" fontId="10" fillId="0" borderId="16" xfId="29" applyBorder="1"/>
    <xf numFmtId="0" fontId="10" fillId="0" borderId="17" xfId="29" applyBorder="1"/>
    <xf numFmtId="0" fontId="10" fillId="0" borderId="19" xfId="29" applyBorder="1"/>
    <xf numFmtId="0" fontId="10" fillId="0" borderId="20" xfId="29" applyBorder="1"/>
    <xf numFmtId="0" fontId="10" fillId="0" borderId="28" xfId="29" applyBorder="1" applyAlignment="1">
      <alignment horizontal="center"/>
    </xf>
    <xf numFmtId="0" fontId="10" fillId="0" borderId="25" xfId="29" applyBorder="1" applyAlignment="1">
      <alignment horizontal="center"/>
    </xf>
    <xf numFmtId="0" fontId="10" fillId="0" borderId="24" xfId="29" applyBorder="1"/>
    <xf numFmtId="0" fontId="10" fillId="0" borderId="54" xfId="29" applyBorder="1"/>
    <xf numFmtId="0" fontId="10" fillId="0" borderId="43" xfId="29" applyBorder="1" applyAlignment="1">
      <alignment horizontal="center"/>
    </xf>
    <xf numFmtId="0" fontId="10" fillId="0" borderId="46" xfId="29" applyBorder="1"/>
    <xf numFmtId="0" fontId="31" fillId="0" borderId="52" xfId="29" applyFont="1" applyFill="1" applyBorder="1" applyAlignment="1">
      <alignment horizontal="center" vertical="center"/>
    </xf>
    <xf numFmtId="0" fontId="10" fillId="0" borderId="57" xfId="29" applyBorder="1"/>
    <xf numFmtId="0" fontId="10" fillId="0" borderId="58" xfId="29" applyBorder="1"/>
    <xf numFmtId="0" fontId="30" fillId="0" borderId="0" xfId="29" applyFont="1"/>
    <xf numFmtId="0" fontId="21" fillId="0" borderId="19" xfId="0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21" fillId="0" borderId="19" xfId="0" applyFont="1" applyFill="1" applyBorder="1" applyAlignment="1"/>
    <xf numFmtId="0" fontId="21" fillId="0" borderId="22" xfId="0" applyFont="1" applyBorder="1" applyAlignment="1"/>
    <xf numFmtId="0" fontId="21" fillId="0" borderId="23" xfId="0" applyFont="1" applyBorder="1" applyAlignment="1"/>
    <xf numFmtId="0" fontId="21" fillId="0" borderId="19" xfId="0" applyFont="1" applyBorder="1" applyAlignment="1"/>
    <xf numFmtId="0" fontId="0" fillId="0" borderId="23" xfId="0" applyBorder="1"/>
    <xf numFmtId="0" fontId="20" fillId="0" borderId="20" xfId="0" applyFont="1" applyBorder="1"/>
    <xf numFmtId="0" fontId="21" fillId="0" borderId="33" xfId="0" applyFont="1" applyBorder="1" applyAlignment="1"/>
    <xf numFmtId="0" fontId="0" fillId="0" borderId="32" xfId="0" applyBorder="1"/>
    <xf numFmtId="0" fontId="0" fillId="0" borderId="34" xfId="0" applyBorder="1"/>
    <xf numFmtId="0" fontId="0" fillId="0" borderId="49" xfId="0" applyBorder="1"/>
    <xf numFmtId="0" fontId="37" fillId="0" borderId="20" xfId="0" applyFont="1" applyBorder="1"/>
    <xf numFmtId="0" fontId="38" fillId="0" borderId="20" xfId="0" applyFont="1" applyBorder="1"/>
    <xf numFmtId="0" fontId="38" fillId="0" borderId="28" xfId="0" applyFont="1" applyBorder="1" applyAlignment="1">
      <alignment horizontal="center"/>
    </xf>
    <xf numFmtId="0" fontId="38" fillId="0" borderId="28" xfId="0" applyFont="1" applyBorder="1"/>
    <xf numFmtId="0" fontId="38" fillId="0" borderId="22" xfId="0" applyFont="1" applyBorder="1" applyAlignment="1">
      <alignment horizontal="center"/>
    </xf>
    <xf numFmtId="0" fontId="38" fillId="0" borderId="22" xfId="0" applyFont="1" applyBorder="1"/>
    <xf numFmtId="0" fontId="38" fillId="0" borderId="19" xfId="0" applyFont="1" applyBorder="1" applyAlignment="1">
      <alignment horizontal="center"/>
    </xf>
    <xf numFmtId="0" fontId="38" fillId="0" borderId="19" xfId="0" applyFont="1" applyBorder="1"/>
    <xf numFmtId="0" fontId="38" fillId="0" borderId="18" xfId="0" applyFont="1" applyBorder="1" applyAlignment="1">
      <alignment horizontal="center"/>
    </xf>
    <xf numFmtId="0" fontId="38" fillId="0" borderId="22" xfId="0" applyFont="1" applyFill="1" applyBorder="1" applyAlignment="1"/>
    <xf numFmtId="0" fontId="38" fillId="0" borderId="23" xfId="0" applyFont="1" applyFill="1" applyBorder="1" applyAlignment="1"/>
    <xf numFmtId="0" fontId="38" fillId="0" borderId="23" xfId="0" applyFont="1" applyFill="1" applyBorder="1"/>
    <xf numFmtId="0" fontId="38" fillId="0" borderId="20" xfId="0" applyFont="1" applyFill="1" applyBorder="1"/>
    <xf numFmtId="0" fontId="39" fillId="0" borderId="0" xfId="0" applyFont="1" applyFill="1"/>
    <xf numFmtId="0" fontId="40" fillId="0" borderId="0" xfId="28" applyFont="1" applyFill="1"/>
    <xf numFmtId="4" fontId="40" fillId="0" borderId="0" xfId="28" applyNumberFormat="1" applyFont="1" applyFill="1"/>
    <xf numFmtId="0" fontId="34" fillId="0" borderId="0" xfId="28" applyFont="1" applyFill="1"/>
    <xf numFmtId="4" fontId="37" fillId="0" borderId="0" xfId="28" applyNumberFormat="1" applyFont="1" applyFill="1" applyAlignment="1"/>
    <xf numFmtId="0" fontId="37" fillId="0" borderId="0" xfId="28" applyFont="1" applyFill="1"/>
    <xf numFmtId="0" fontId="37" fillId="0" borderId="0" xfId="28" applyFont="1" applyFill="1" applyAlignment="1"/>
    <xf numFmtId="3" fontId="19" fillId="0" borderId="0" xfId="28" applyNumberFormat="1" applyFont="1" applyFill="1" applyBorder="1"/>
    <xf numFmtId="0" fontId="19" fillId="0" borderId="0" xfId="28" applyFont="1" applyFill="1" applyBorder="1"/>
    <xf numFmtId="0" fontId="21" fillId="0" borderId="0" xfId="28" applyFont="1" applyFill="1" applyBorder="1" applyAlignment="1"/>
    <xf numFmtId="0" fontId="19" fillId="0" borderId="0" xfId="28" applyFont="1" applyFill="1" applyBorder="1" applyAlignment="1">
      <alignment horizontal="center"/>
    </xf>
    <xf numFmtId="3" fontId="38" fillId="0" borderId="59" xfId="28" applyNumberFormat="1" applyFont="1" applyFill="1" applyBorder="1"/>
    <xf numFmtId="3" fontId="38" fillId="0" borderId="60" xfId="28" applyNumberFormat="1" applyFont="1" applyFill="1" applyBorder="1"/>
    <xf numFmtId="0" fontId="19" fillId="0" borderId="61" xfId="28" applyFont="1" applyFill="1" applyBorder="1"/>
    <xf numFmtId="0" fontId="21" fillId="0" borderId="62" xfId="28" applyFont="1" applyFill="1" applyBorder="1" applyAlignment="1"/>
    <xf numFmtId="0" fontId="21" fillId="0" borderId="63" xfId="28" applyFont="1" applyFill="1" applyBorder="1" applyAlignment="1"/>
    <xf numFmtId="0" fontId="19" fillId="0" borderId="64" xfId="28" applyFont="1" applyFill="1" applyBorder="1" applyAlignment="1">
      <alignment horizontal="center"/>
    </xf>
    <xf numFmtId="3" fontId="38" fillId="0" borderId="65" xfId="28" applyNumberFormat="1" applyFont="1" applyFill="1" applyBorder="1"/>
    <xf numFmtId="3" fontId="38" fillId="0" borderId="66" xfId="28" applyNumberFormat="1" applyFont="1" applyFill="1" applyBorder="1"/>
    <xf numFmtId="0" fontId="37" fillId="0" borderId="67" xfId="28" applyFont="1" applyFill="1" applyBorder="1"/>
    <xf numFmtId="0" fontId="37" fillId="0" borderId="67" xfId="28" applyFont="1" applyFill="1" applyBorder="1" applyAlignment="1">
      <alignment horizontal="center"/>
    </xf>
    <xf numFmtId="0" fontId="19" fillId="0" borderId="68" xfId="28" applyFont="1" applyFill="1" applyBorder="1" applyAlignment="1">
      <alignment horizontal="center"/>
    </xf>
    <xf numFmtId="0" fontId="19" fillId="0" borderId="69" xfId="28" applyFont="1" applyFill="1" applyBorder="1"/>
    <xf numFmtId="0" fontId="38" fillId="0" borderId="70" xfId="28" applyFont="1" applyFill="1" applyBorder="1" applyAlignment="1">
      <alignment horizontal="left"/>
    </xf>
    <xf numFmtId="0" fontId="38" fillId="0" borderId="71" xfId="28" applyFont="1" applyFill="1" applyBorder="1" applyAlignment="1">
      <alignment horizontal="left"/>
    </xf>
    <xf numFmtId="0" fontId="38" fillId="0" borderId="72" xfId="28" applyFont="1" applyFill="1" applyBorder="1" applyAlignment="1">
      <alignment horizontal="center"/>
    </xf>
    <xf numFmtId="3" fontId="19" fillId="0" borderId="65" xfId="28" applyNumberFormat="1" applyFont="1" applyFill="1" applyBorder="1"/>
    <xf numFmtId="3" fontId="19" fillId="0" borderId="66" xfId="28" applyNumberFormat="1" applyFont="1" applyFill="1" applyBorder="1"/>
    <xf numFmtId="0" fontId="38" fillId="0" borderId="66" xfId="28" applyFont="1" applyFill="1" applyBorder="1" applyAlignment="1">
      <alignment horizontal="left"/>
    </xf>
    <xf numFmtId="0" fontId="37" fillId="0" borderId="71" xfId="28" applyFont="1" applyFill="1" applyBorder="1"/>
    <xf numFmtId="0" fontId="37" fillId="0" borderId="71" xfId="28" applyFont="1" applyFill="1" applyBorder="1" applyAlignment="1">
      <alignment horizontal="center"/>
    </xf>
    <xf numFmtId="0" fontId="19" fillId="0" borderId="66" xfId="28" applyFont="1" applyFill="1" applyBorder="1" applyAlignment="1">
      <alignment horizontal="center"/>
    </xf>
    <xf numFmtId="0" fontId="37" fillId="0" borderId="66" xfId="28" applyFont="1" applyFill="1" applyBorder="1"/>
    <xf numFmtId="0" fontId="37" fillId="0" borderId="66" xfId="28" applyFont="1" applyFill="1" applyBorder="1" applyAlignment="1">
      <alignment horizontal="center"/>
    </xf>
    <xf numFmtId="0" fontId="37" fillId="0" borderId="68" xfId="28" applyFont="1" applyFill="1" applyBorder="1"/>
    <xf numFmtId="0" fontId="37" fillId="0" borderId="68" xfId="28" applyFont="1" applyFill="1" applyBorder="1" applyAlignment="1">
      <alignment horizontal="center"/>
    </xf>
    <xf numFmtId="0" fontId="39" fillId="0" borderId="0" xfId="28" applyFont="1" applyFill="1"/>
    <xf numFmtId="0" fontId="38" fillId="0" borderId="68" xfId="28" applyFont="1" applyFill="1" applyBorder="1" applyAlignment="1">
      <alignment horizontal="center"/>
    </xf>
    <xf numFmtId="0" fontId="38" fillId="0" borderId="69" xfId="28" applyFont="1" applyFill="1" applyBorder="1"/>
    <xf numFmtId="3" fontId="21" fillId="0" borderId="65" xfId="28" applyNumberFormat="1" applyFont="1" applyFill="1" applyBorder="1"/>
    <xf numFmtId="3" fontId="21" fillId="0" borderId="66" xfId="28" applyNumberFormat="1" applyFont="1" applyFill="1" applyBorder="1"/>
    <xf numFmtId="0" fontId="19" fillId="0" borderId="67" xfId="28" applyFont="1" applyFill="1" applyBorder="1"/>
    <xf numFmtId="0" fontId="19" fillId="0" borderId="71" xfId="28" applyFont="1" applyFill="1" applyBorder="1"/>
    <xf numFmtId="0" fontId="19" fillId="0" borderId="0" xfId="28" applyFont="1" applyFill="1"/>
    <xf numFmtId="0" fontId="38" fillId="0" borderId="66" xfId="28" applyFont="1" applyFill="1" applyBorder="1" applyAlignment="1">
      <alignment horizontal="center"/>
    </xf>
    <xf numFmtId="0" fontId="38" fillId="0" borderId="69" xfId="28" applyFont="1" applyFill="1" applyBorder="1" applyAlignment="1">
      <alignment horizontal="center"/>
    </xf>
    <xf numFmtId="0" fontId="38" fillId="0" borderId="0" xfId="28" applyFont="1" applyFill="1"/>
    <xf numFmtId="0" fontId="38" fillId="0" borderId="64" xfId="28" applyFont="1" applyFill="1" applyBorder="1" applyAlignment="1">
      <alignment horizontal="center"/>
    </xf>
    <xf numFmtId="0" fontId="19" fillId="0" borderId="71" xfId="28" applyFont="1" applyFill="1" applyBorder="1" applyAlignment="1">
      <alignment horizontal="center"/>
    </xf>
    <xf numFmtId="0" fontId="19" fillId="0" borderId="69" xfId="28" applyFont="1" applyFill="1" applyBorder="1" applyAlignment="1">
      <alignment horizontal="center"/>
    </xf>
    <xf numFmtId="0" fontId="19" fillId="0" borderId="73" xfId="28" applyFont="1" applyFill="1" applyBorder="1"/>
    <xf numFmtId="0" fontId="19" fillId="0" borderId="73" xfId="28" applyFont="1" applyFill="1" applyBorder="1" applyAlignment="1">
      <alignment horizontal="center"/>
    </xf>
    <xf numFmtId="0" fontId="19" fillId="0" borderId="74" xfId="28" applyFont="1" applyFill="1" applyBorder="1"/>
    <xf numFmtId="0" fontId="19" fillId="0" borderId="74" xfId="28" applyFont="1" applyFill="1" applyBorder="1" applyAlignment="1">
      <alignment horizontal="center"/>
    </xf>
    <xf numFmtId="3" fontId="19" fillId="0" borderId="65" xfId="28" applyNumberFormat="1" applyFont="1" applyFill="1" applyBorder="1" applyAlignment="1">
      <alignment horizontal="right"/>
    </xf>
    <xf numFmtId="3" fontId="19" fillId="0" borderId="66" xfId="28" applyNumberFormat="1" applyFont="1" applyFill="1" applyBorder="1" applyAlignment="1">
      <alignment horizontal="right"/>
    </xf>
    <xf numFmtId="0" fontId="38" fillId="0" borderId="67" xfId="28" applyFont="1" applyFill="1" applyBorder="1"/>
    <xf numFmtId="0" fontId="21" fillId="0" borderId="69" xfId="28" applyFont="1" applyFill="1" applyBorder="1" applyAlignment="1">
      <alignment horizontal="center"/>
    </xf>
    <xf numFmtId="0" fontId="19" fillId="0" borderId="66" xfId="28" applyFont="1" applyFill="1" applyBorder="1"/>
    <xf numFmtId="0" fontId="21" fillId="0" borderId="66" xfId="28" applyFont="1" applyFill="1" applyBorder="1" applyAlignment="1">
      <alignment horizontal="left"/>
    </xf>
    <xf numFmtId="0" fontId="21" fillId="0" borderId="72" xfId="28" applyFont="1" applyFill="1" applyBorder="1" applyAlignment="1">
      <alignment horizontal="center"/>
    </xf>
    <xf numFmtId="3" fontId="37" fillId="0" borderId="65" xfId="28" applyNumberFormat="1" applyFont="1" applyFill="1" applyBorder="1"/>
    <xf numFmtId="3" fontId="37" fillId="0" borderId="66" xfId="28" applyNumberFormat="1" applyFont="1" applyFill="1" applyBorder="1"/>
    <xf numFmtId="0" fontId="37" fillId="0" borderId="75" xfId="28" applyFont="1" applyFill="1" applyBorder="1"/>
    <xf numFmtId="0" fontId="37" fillId="0" borderId="75" xfId="28" applyFont="1" applyFill="1" applyBorder="1" applyAlignment="1">
      <alignment horizontal="center"/>
    </xf>
    <xf numFmtId="0" fontId="37" fillId="0" borderId="76" xfId="28" applyFont="1" applyFill="1" applyBorder="1"/>
    <xf numFmtId="0" fontId="37" fillId="0" borderId="76" xfId="28" applyFont="1" applyFill="1" applyBorder="1" applyAlignment="1">
      <alignment horizontal="center"/>
    </xf>
    <xf numFmtId="0" fontId="19" fillId="0" borderId="68" xfId="28" applyFont="1" applyFill="1" applyBorder="1"/>
    <xf numFmtId="0" fontId="19" fillId="0" borderId="71" xfId="28" applyFont="1" applyFill="1" applyBorder="1" applyAlignment="1"/>
    <xf numFmtId="0" fontId="19" fillId="0" borderId="74" xfId="28" applyFont="1" applyFill="1" applyBorder="1" applyAlignment="1">
      <alignment horizontal="left"/>
    </xf>
    <xf numFmtId="0" fontId="21" fillId="0" borderId="75" xfId="28" applyFont="1" applyFill="1" applyBorder="1" applyAlignment="1">
      <alignment horizontal="left"/>
    </xf>
    <xf numFmtId="0" fontId="21" fillId="0" borderId="70" xfId="28" applyFont="1" applyFill="1" applyBorder="1" applyAlignment="1">
      <alignment horizontal="left"/>
    </xf>
    <xf numFmtId="0" fontId="21" fillId="0" borderId="71" xfId="28" applyFont="1" applyFill="1" applyBorder="1" applyAlignment="1">
      <alignment horizontal="left"/>
    </xf>
    <xf numFmtId="3" fontId="21" fillId="0" borderId="77" xfId="28" applyNumberFormat="1" applyFont="1" applyFill="1" applyBorder="1" applyAlignment="1">
      <alignment horizontal="right"/>
    </xf>
    <xf numFmtId="3" fontId="21" fillId="0" borderId="78" xfId="28" applyNumberFormat="1" applyFont="1" applyFill="1" applyBorder="1" applyAlignment="1">
      <alignment horizontal="right"/>
    </xf>
    <xf numFmtId="1" fontId="21" fillId="0" borderId="79" xfId="28" applyNumberFormat="1" applyFont="1" applyFill="1" applyBorder="1" applyAlignment="1">
      <alignment horizontal="center"/>
    </xf>
    <xf numFmtId="1" fontId="21" fillId="0" borderId="80" xfId="28" applyNumberFormat="1" applyFont="1" applyFill="1" applyBorder="1" applyAlignment="1">
      <alignment horizontal="center"/>
    </xf>
    <xf numFmtId="0" fontId="21" fillId="0" borderId="80" xfId="28" applyFont="1" applyFill="1" applyBorder="1" applyAlignment="1">
      <alignment horizontal="center"/>
    </xf>
    <xf numFmtId="0" fontId="21" fillId="0" borderId="81" xfId="28" applyFont="1" applyFill="1" applyBorder="1"/>
    <xf numFmtId="0" fontId="19" fillId="0" borderId="82" xfId="28" applyFont="1" applyFill="1" applyBorder="1" applyAlignment="1">
      <alignment horizontal="center"/>
    </xf>
    <xf numFmtId="0" fontId="20" fillId="0" borderId="0" xfId="28" applyFont="1" applyFill="1" applyAlignment="1">
      <alignment horizontal="center"/>
    </xf>
    <xf numFmtId="0" fontId="19" fillId="0" borderId="0" xfId="28" applyFont="1" applyFill="1" applyAlignment="1">
      <alignment horizontal="right"/>
    </xf>
    <xf numFmtId="14" fontId="40" fillId="0" borderId="0" xfId="28" applyNumberFormat="1" applyFont="1" applyFill="1"/>
    <xf numFmtId="4" fontId="19" fillId="0" borderId="37" xfId="0" applyNumberFormat="1" applyFont="1" applyBorder="1"/>
    <xf numFmtId="4" fontId="19" fillId="0" borderId="16" xfId="0" applyNumberFormat="1" applyFont="1" applyBorder="1"/>
    <xf numFmtId="4" fontId="19" fillId="0" borderId="19" xfId="0" applyNumberFormat="1" applyFont="1" applyBorder="1"/>
    <xf numFmtId="4" fontId="19" fillId="0" borderId="33" xfId="0" applyNumberFormat="1" applyFont="1" applyBorder="1"/>
    <xf numFmtId="4" fontId="19" fillId="0" borderId="83" xfId="0" applyNumberFormat="1" applyFont="1" applyBorder="1"/>
    <xf numFmtId="4" fontId="19" fillId="0" borderId="17" xfId="0" applyNumberFormat="1" applyFont="1" applyBorder="1"/>
    <xf numFmtId="4" fontId="19" fillId="0" borderId="20" xfId="0" applyNumberFormat="1" applyFont="1" applyBorder="1"/>
    <xf numFmtId="0" fontId="21" fillId="0" borderId="84" xfId="0" applyFont="1" applyBorder="1" applyAlignment="1">
      <alignment horizontal="center"/>
    </xf>
    <xf numFmtId="0" fontId="19" fillId="0" borderId="85" xfId="0" applyFont="1" applyBorder="1"/>
    <xf numFmtId="0" fontId="19" fillId="0" borderId="29" xfId="0" applyFont="1" applyBorder="1"/>
    <xf numFmtId="0" fontId="19" fillId="0" borderId="86" xfId="0" applyFont="1" applyBorder="1"/>
    <xf numFmtId="0" fontId="38" fillId="0" borderId="85" xfId="0" applyFont="1" applyBorder="1"/>
    <xf numFmtId="0" fontId="21" fillId="0" borderId="31" xfId="0" applyFont="1" applyBorder="1"/>
    <xf numFmtId="14" fontId="0" fillId="0" borderId="0" xfId="0" applyNumberFormat="1"/>
    <xf numFmtId="3" fontId="23" fillId="0" borderId="19" xfId="0" applyNumberFormat="1" applyFont="1" applyBorder="1"/>
    <xf numFmtId="3" fontId="22" fillId="0" borderId="19" xfId="0" applyNumberFormat="1" applyFont="1" applyBorder="1"/>
    <xf numFmtId="3" fontId="35" fillId="0" borderId="19" xfId="0" applyNumberFormat="1" applyFont="1" applyBorder="1"/>
    <xf numFmtId="3" fontId="35" fillId="0" borderId="18" xfId="0" applyNumberFormat="1" applyFont="1" applyBorder="1"/>
    <xf numFmtId="3" fontId="36" fillId="0" borderId="19" xfId="0" applyNumberFormat="1" applyFont="1" applyBorder="1"/>
    <xf numFmtId="3" fontId="21" fillId="0" borderId="33" xfId="0" applyNumberFormat="1" applyFont="1" applyBorder="1"/>
    <xf numFmtId="0" fontId="19" fillId="0" borderId="14" xfId="0" applyFont="1" applyBorder="1" applyAlignment="1">
      <alignment wrapText="1"/>
    </xf>
    <xf numFmtId="0" fontId="19" fillId="0" borderId="18" xfId="0" applyFont="1" applyBorder="1" applyAlignment="1">
      <alignment wrapText="1"/>
    </xf>
    <xf numFmtId="4" fontId="19" fillId="0" borderId="83" xfId="0" applyNumberFormat="1" applyFont="1" applyBorder="1" applyAlignment="1"/>
    <xf numFmtId="4" fontId="19" fillId="0" borderId="20" xfId="0" applyNumberFormat="1" applyFont="1" applyBorder="1" applyAlignment="1"/>
    <xf numFmtId="4" fontId="21" fillId="0" borderId="83" xfId="0" applyNumberFormat="1" applyFont="1" applyBorder="1"/>
    <xf numFmtId="4" fontId="21" fillId="0" borderId="20" xfId="0" applyNumberFormat="1" applyFont="1" applyBorder="1"/>
    <xf numFmtId="4" fontId="0" fillId="0" borderId="34" xfId="0" applyNumberFormat="1" applyFont="1" applyBorder="1"/>
    <xf numFmtId="4" fontId="21" fillId="0" borderId="19" xfId="0" applyNumberFormat="1" applyFont="1" applyBorder="1"/>
    <xf numFmtId="0" fontId="21" fillId="0" borderId="13" xfId="0" applyFont="1" applyBorder="1" applyAlignment="1">
      <alignment horizontal="center" wrapText="1"/>
    </xf>
    <xf numFmtId="3" fontId="19" fillId="0" borderId="16" xfId="0" applyNumberFormat="1" applyFont="1" applyFill="1" applyBorder="1"/>
    <xf numFmtId="3" fontId="19" fillId="0" borderId="17" xfId="0" applyNumberFormat="1" applyFont="1" applyFill="1" applyBorder="1"/>
    <xf numFmtId="0" fontId="19" fillId="0" borderId="18" xfId="0" applyFont="1" applyFill="1" applyBorder="1" applyAlignment="1">
      <alignment wrapText="1"/>
    </xf>
    <xf numFmtId="4" fontId="19" fillId="0" borderId="19" xfId="0" applyNumberFormat="1" applyFont="1" applyFill="1" applyBorder="1"/>
    <xf numFmtId="0" fontId="19" fillId="0" borderId="18" xfId="0" applyFont="1" applyFill="1" applyBorder="1"/>
    <xf numFmtId="0" fontId="21" fillId="0" borderId="19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86" xfId="0" applyFont="1" applyBorder="1" applyAlignment="1">
      <alignment horizontal="center"/>
    </xf>
    <xf numFmtId="0" fontId="21" fillId="0" borderId="23" xfId="0" applyFont="1" applyBorder="1" applyAlignment="1">
      <alignment horizontal="left"/>
    </xf>
    <xf numFmtId="0" fontId="21" fillId="0" borderId="85" xfId="0" applyFont="1" applyBorder="1" applyAlignment="1">
      <alignment horizontal="left"/>
    </xf>
    <xf numFmtId="0" fontId="21" fillId="0" borderId="85" xfId="0" applyFont="1" applyBorder="1" applyAlignment="1">
      <alignment horizontal="center"/>
    </xf>
    <xf numFmtId="0" fontId="38" fillId="0" borderId="19" xfId="0" applyFont="1" applyBorder="1" applyAlignment="1">
      <alignment horizontal="left"/>
    </xf>
    <xf numFmtId="0" fontId="38" fillId="0" borderId="22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86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41" fillId="0" borderId="0" xfId="0" applyFont="1" applyFill="1" applyAlignment="1"/>
    <xf numFmtId="0" fontId="30" fillId="0" borderId="48" xfId="29" applyFont="1" applyBorder="1" applyAlignment="1">
      <alignment horizontal="center" vertical="center" wrapText="1"/>
    </xf>
    <xf numFmtId="0" fontId="31" fillId="0" borderId="43" xfId="29" applyFont="1" applyBorder="1" applyAlignment="1">
      <alignment horizontal="center" vertical="center"/>
    </xf>
    <xf numFmtId="0" fontId="20" fillId="0" borderId="0" xfId="30" applyFont="1" applyBorder="1" applyAlignment="1">
      <alignment horizontal="center"/>
    </xf>
    <xf numFmtId="0" fontId="19" fillId="0" borderId="0" xfId="30" applyFont="1" applyBorder="1" applyAlignment="1">
      <alignment horizontal="left"/>
    </xf>
    <xf numFmtId="0" fontId="31" fillId="0" borderId="24" xfId="29" applyFont="1" applyBorder="1" applyAlignment="1">
      <alignment horizontal="center" vertical="center" wrapText="1"/>
    </xf>
    <xf numFmtId="0" fontId="31" fillId="0" borderId="43" xfId="29" applyFont="1" applyBorder="1" applyAlignment="1">
      <alignment horizontal="center" vertical="center" wrapText="1"/>
    </xf>
    <xf numFmtId="0" fontId="29" fillId="0" borderId="90" xfId="29" applyFont="1" applyBorder="1" applyAlignment="1">
      <alignment horizontal="center"/>
    </xf>
    <xf numFmtId="0" fontId="31" fillId="0" borderId="37" xfId="29" applyFont="1" applyBorder="1" applyAlignment="1">
      <alignment horizontal="center" vertical="center" wrapText="1"/>
    </xf>
    <xf numFmtId="0" fontId="31" fillId="0" borderId="92" xfId="29" applyFont="1" applyBorder="1" applyAlignment="1">
      <alignment horizontal="center" vertical="center" wrapText="1"/>
    </xf>
    <xf numFmtId="0" fontId="31" fillId="0" borderId="33" xfId="29" applyFont="1" applyFill="1" applyBorder="1" applyAlignment="1">
      <alignment horizontal="center" vertical="center" wrapText="1"/>
    </xf>
    <xf numFmtId="0" fontId="30" fillId="0" borderId="52" xfId="29" applyFont="1" applyBorder="1" applyAlignment="1">
      <alignment horizontal="center"/>
    </xf>
    <xf numFmtId="4" fontId="10" fillId="0" borderId="11" xfId="29" applyNumberFormat="1" applyBorder="1" applyAlignment="1">
      <alignment horizontal="right"/>
    </xf>
    <xf numFmtId="0" fontId="31" fillId="0" borderId="16" xfId="29" applyFont="1" applyBorder="1" applyAlignment="1">
      <alignment horizontal="center"/>
    </xf>
    <xf numFmtId="4" fontId="10" fillId="0" borderId="16" xfId="29" applyNumberFormat="1" applyBorder="1" applyAlignment="1">
      <alignment horizontal="right"/>
    </xf>
    <xf numFmtId="0" fontId="31" fillId="0" borderId="19" xfId="29" applyFont="1" applyBorder="1" applyAlignment="1">
      <alignment horizontal="center"/>
    </xf>
    <xf numFmtId="4" fontId="10" fillId="0" borderId="19" xfId="29" applyNumberFormat="1" applyBorder="1" applyAlignment="1">
      <alignment horizontal="right"/>
    </xf>
    <xf numFmtId="0" fontId="31" fillId="0" borderId="24" xfId="29" applyFont="1" applyBorder="1" applyAlignment="1">
      <alignment horizontal="center"/>
    </xf>
    <xf numFmtId="4" fontId="10" fillId="0" borderId="33" xfId="29" applyNumberFormat="1" applyBorder="1" applyAlignment="1">
      <alignment horizontal="right"/>
    </xf>
    <xf numFmtId="4" fontId="10" fillId="0" borderId="24" xfId="29" applyNumberFormat="1" applyBorder="1" applyAlignment="1">
      <alignment horizontal="right"/>
    </xf>
    <xf numFmtId="165" fontId="10" fillId="0" borderId="13" xfId="29" applyNumberFormat="1" applyBorder="1" applyAlignment="1">
      <alignment horizontal="right"/>
    </xf>
    <xf numFmtId="0" fontId="10" fillId="0" borderId="11" xfId="29" applyBorder="1" applyAlignment="1">
      <alignment horizontal="right"/>
    </xf>
    <xf numFmtId="0" fontId="31" fillId="0" borderId="91" xfId="29" applyFont="1" applyBorder="1" applyAlignment="1">
      <alignment horizontal="center" vertical="center"/>
    </xf>
    <xf numFmtId="0" fontId="30" fillId="0" borderId="52" xfId="29" applyFont="1" applyBorder="1" applyAlignment="1">
      <alignment horizontal="center" vertical="center" wrapText="1"/>
    </xf>
    <xf numFmtId="0" fontId="31" fillId="0" borderId="89" xfId="29" applyFont="1" applyBorder="1" applyAlignment="1">
      <alignment horizontal="center" vertical="center"/>
    </xf>
    <xf numFmtId="0" fontId="10" fillId="0" borderId="11" xfId="29" applyBorder="1" applyAlignment="1">
      <alignment horizontal="center"/>
    </xf>
    <xf numFmtId="0" fontId="10" fillId="0" borderId="37" xfId="29" applyBorder="1" applyAlignment="1">
      <alignment horizontal="center"/>
    </xf>
    <xf numFmtId="0" fontId="10" fillId="0" borderId="19" xfId="29" applyBorder="1" applyAlignment="1">
      <alignment horizontal="center"/>
    </xf>
    <xf numFmtId="0" fontId="10" fillId="0" borderId="16" xfId="29" applyBorder="1" applyAlignment="1">
      <alignment horizontal="center"/>
    </xf>
    <xf numFmtId="0" fontId="10" fillId="0" borderId="24" xfId="29" applyBorder="1" applyAlignment="1">
      <alignment horizontal="center"/>
    </xf>
    <xf numFmtId="0" fontId="30" fillId="0" borderId="0" xfId="29" applyFont="1" applyBorder="1" applyAlignment="1">
      <alignment horizontal="left"/>
    </xf>
    <xf numFmtId="0" fontId="10" fillId="0" borderId="0" xfId="29" applyFont="1" applyBorder="1" applyAlignment="1">
      <alignment horizontal="center"/>
    </xf>
    <xf numFmtId="0" fontId="30" fillId="0" borderId="0" xfId="29" applyFont="1"/>
    <xf numFmtId="0" fontId="10" fillId="0" borderId="0" xfId="29" applyBorder="1" applyAlignment="1">
      <alignment horizontal="center"/>
    </xf>
    <xf numFmtId="0" fontId="10" fillId="0" borderId="13" xfId="29" applyBorder="1" applyAlignment="1">
      <alignment horizontal="center"/>
    </xf>
    <xf numFmtId="0" fontId="29" fillId="0" borderId="87" xfId="29" applyFont="1" applyBorder="1" applyAlignment="1">
      <alignment horizontal="left" vertical="center"/>
    </xf>
    <xf numFmtId="0" fontId="10" fillId="0" borderId="88" xfId="29" applyBorder="1" applyAlignment="1">
      <alignment horizontal="center"/>
    </xf>
    <xf numFmtId="0" fontId="20" fillId="0" borderId="0" xfId="0" applyFont="1" applyBorder="1" applyAlignment="1">
      <alignment horizontal="left"/>
    </xf>
    <xf numFmtId="14" fontId="34" fillId="0" borderId="0" xfId="28" applyNumberFormat="1" applyFont="1" applyFill="1" applyAlignment="1"/>
    <xf numFmtId="0" fontId="0" fillId="0" borderId="0" xfId="0" applyAlignment="1"/>
    <xf numFmtId="0" fontId="19" fillId="0" borderId="0" xfId="28" applyFont="1" applyFill="1" applyAlignment="1">
      <alignment horizontal="left"/>
    </xf>
    <xf numFmtId="0" fontId="20" fillId="0" borderId="0" xfId="28" applyFont="1" applyFill="1" applyAlignment="1">
      <alignment horizontal="center"/>
    </xf>
    <xf numFmtId="0" fontId="40" fillId="0" borderId="0" xfId="28" applyFont="1" applyFill="1" applyAlignment="1">
      <alignment horizontal="center"/>
    </xf>
    <xf numFmtId="0" fontId="19" fillId="0" borderId="0" xfId="28" applyFont="1" applyFill="1" applyBorder="1" applyAlignment="1">
      <alignment horizontal="center"/>
    </xf>
    <xf numFmtId="0" fontId="40" fillId="0" borderId="93" xfId="28" applyFont="1" applyFill="1" applyBorder="1" applyAlignment="1">
      <alignment horizontal="center"/>
    </xf>
    <xf numFmtId="0" fontId="21" fillId="0" borderId="94" xfId="28" applyFont="1" applyFill="1" applyBorder="1" applyAlignment="1">
      <alignment horizontal="center"/>
    </xf>
    <xf numFmtId="0" fontId="21" fillId="0" borderId="95" xfId="28" applyFont="1" applyFill="1" applyBorder="1" applyAlignment="1">
      <alignment horizontal="center"/>
    </xf>
    <xf numFmtId="0" fontId="21" fillId="0" borderId="96" xfId="28" applyFont="1" applyFill="1" applyBorder="1" applyAlignment="1">
      <alignment horizontal="center"/>
    </xf>
    <xf numFmtId="0" fontId="21" fillId="0" borderId="64" xfId="28" applyFont="1" applyFill="1" applyBorder="1" applyAlignment="1">
      <alignment horizontal="center"/>
    </xf>
    <xf numFmtId="0" fontId="21" fillId="0" borderId="70" xfId="28" applyFont="1" applyFill="1" applyBorder="1" applyAlignment="1">
      <alignment horizontal="center"/>
    </xf>
    <xf numFmtId="0" fontId="21" fillId="0" borderId="75" xfId="28" applyFont="1" applyFill="1" applyBorder="1" applyAlignment="1">
      <alignment horizontal="center"/>
    </xf>
    <xf numFmtId="0" fontId="38" fillId="0" borderId="71" xfId="28" applyFont="1" applyFill="1" applyBorder="1" applyAlignment="1">
      <alignment horizontal="left"/>
    </xf>
    <xf numFmtId="0" fontId="38" fillId="0" borderId="70" xfId="28" applyFont="1" applyFill="1" applyBorder="1" applyAlignment="1">
      <alignment horizontal="left"/>
    </xf>
    <xf numFmtId="0" fontId="38" fillId="0" borderId="75" xfId="28" applyFont="1" applyFill="1" applyBorder="1" applyAlignment="1">
      <alignment horizontal="left"/>
    </xf>
    <xf numFmtId="0" fontId="37" fillId="0" borderId="0" xfId="28" applyFont="1" applyFill="1" applyAlignment="1"/>
  </cellXfs>
  <cellStyles count="45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normální_3. Odpisový plán - příloha" xfId="29"/>
    <cellStyle name="normální_směrnice 10-tabulky" xfId="30"/>
    <cellStyle name="Poznámka" xfId="31" builtinId="10" customBuiltin="1"/>
    <cellStyle name="Propojená buňka" xfId="32" builtinId="24" customBuiltin="1"/>
    <cellStyle name="Správně" xfId="33" builtinId="26" customBuiltin="1"/>
    <cellStyle name="Text upozornění" xfId="34" builtinId="11" customBuiltin="1"/>
    <cellStyle name="Vstup" xfId="35" builtinId="20" customBuiltin="1"/>
    <cellStyle name="Výpočet" xfId="36" builtinId="22" customBuiltin="1"/>
    <cellStyle name="Výstup" xfId="37" builtinId="21" customBuiltin="1"/>
    <cellStyle name="Vysvětlující text" xfId="38" builtinId="53" customBuiltin="1"/>
    <cellStyle name="Zvýraznění 1" xfId="39" builtinId="29" customBuiltin="1"/>
    <cellStyle name="Zvýraznění 2" xfId="40" builtinId="33" customBuiltin="1"/>
    <cellStyle name="Zvýraznění 3" xfId="41" builtinId="37" customBuiltin="1"/>
    <cellStyle name="Zvýraznění 4" xfId="42" builtinId="41" customBuiltin="1"/>
    <cellStyle name="Zvýraznění 5" xfId="43" builtinId="45" customBuiltin="1"/>
    <cellStyle name="Zvýraznění 6" xfId="44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opLeftCell="A4" zoomScaleNormal="100" workbookViewId="0">
      <selection activeCell="I97" sqref="I97:I98"/>
    </sheetView>
  </sheetViews>
  <sheetFormatPr defaultRowHeight="12.75"/>
  <cols>
    <col min="1" max="1" width="4.140625" style="1" customWidth="1"/>
    <col min="2" max="2" width="4.7109375" customWidth="1"/>
    <col min="3" max="3" width="45.5703125" customWidth="1"/>
    <col min="4" max="6" width="9.7109375" customWidth="1"/>
  </cols>
  <sheetData>
    <row r="1" spans="1:11" ht="9.9499999999999993" customHeight="1">
      <c r="A1" s="2"/>
      <c r="B1" s="316" t="s">
        <v>0</v>
      </c>
      <c r="C1" s="316"/>
      <c r="D1" s="2"/>
      <c r="E1" s="2"/>
      <c r="F1" s="3" t="s">
        <v>1</v>
      </c>
      <c r="G1" s="2"/>
      <c r="H1" s="2"/>
      <c r="I1" s="2"/>
      <c r="J1" s="2"/>
      <c r="K1" s="2"/>
    </row>
    <row r="2" spans="1:11" ht="9.9499999999999993" customHeight="1">
      <c r="A2" s="2"/>
      <c r="B2" s="316" t="s">
        <v>2</v>
      </c>
      <c r="C2" s="316"/>
      <c r="D2" s="2"/>
      <c r="E2" s="2"/>
      <c r="F2" s="2" t="s">
        <v>3</v>
      </c>
      <c r="G2" s="2"/>
      <c r="H2" s="2"/>
      <c r="I2" s="2"/>
      <c r="J2" s="2"/>
      <c r="K2" s="2"/>
    </row>
    <row r="3" spans="1:11" ht="6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317" t="s">
        <v>375</v>
      </c>
      <c r="B4" s="317"/>
      <c r="C4" s="317"/>
      <c r="D4" s="317"/>
      <c r="E4" s="317"/>
      <c r="F4" s="317"/>
      <c r="G4" s="2"/>
      <c r="H4" s="2"/>
      <c r="I4" s="2"/>
      <c r="J4" s="2"/>
      <c r="K4" s="2"/>
    </row>
    <row r="5" spans="1:11" hidden="1">
      <c r="A5" s="4"/>
      <c r="B5" s="4"/>
      <c r="C5" s="4"/>
      <c r="D5" s="4"/>
      <c r="E5" s="4"/>
      <c r="F5" s="4"/>
      <c r="G5" s="2"/>
      <c r="H5" s="2"/>
      <c r="I5" s="2"/>
      <c r="J5" s="2"/>
      <c r="K5" s="2"/>
    </row>
    <row r="6" spans="1:11" ht="9.9499999999999993" customHeight="1">
      <c r="A6" s="318" t="s">
        <v>5</v>
      </c>
      <c r="B6" s="318"/>
      <c r="C6" s="318"/>
      <c r="D6" s="318"/>
      <c r="E6" s="318"/>
      <c r="F6" s="318"/>
      <c r="G6" s="2"/>
      <c r="H6" s="2"/>
      <c r="I6" s="2"/>
      <c r="J6" s="2"/>
      <c r="K6" s="2"/>
    </row>
    <row r="7" spans="1:11" ht="9.9499999999999993" hidden="1" customHeight="1">
      <c r="A7" s="5"/>
      <c r="B7" s="5"/>
      <c r="C7" s="5" t="s">
        <v>6</v>
      </c>
      <c r="D7" s="5"/>
      <c r="E7" s="5"/>
      <c r="F7" s="5"/>
      <c r="G7" s="2"/>
      <c r="H7" s="2"/>
      <c r="I7" s="2"/>
      <c r="J7" s="2"/>
      <c r="K7" s="2"/>
    </row>
    <row r="8" spans="1:11" ht="38.25" customHeight="1">
      <c r="A8" s="6" t="s">
        <v>7</v>
      </c>
      <c r="B8" s="7" t="s">
        <v>8</v>
      </c>
      <c r="C8" s="287" t="s">
        <v>9</v>
      </c>
      <c r="D8" s="8" t="s">
        <v>371</v>
      </c>
      <c r="E8" s="9" t="s">
        <v>372</v>
      </c>
      <c r="F8" s="308" t="s">
        <v>373</v>
      </c>
      <c r="G8" s="2"/>
      <c r="H8" s="2"/>
      <c r="I8" s="2"/>
      <c r="J8" s="2"/>
      <c r="K8" s="2"/>
    </row>
    <row r="9" spans="1:11" ht="12.95" customHeight="1">
      <c r="A9" s="10">
        <v>1</v>
      </c>
      <c r="B9" s="319" t="s">
        <v>10</v>
      </c>
      <c r="C9" s="320"/>
      <c r="D9" s="13">
        <v>19814</v>
      </c>
      <c r="E9" s="14">
        <f>E10</f>
        <v>21982</v>
      </c>
      <c r="F9" s="14">
        <f>F10</f>
        <v>20554</v>
      </c>
      <c r="G9" s="2"/>
      <c r="H9" s="2"/>
      <c r="I9" s="2"/>
      <c r="J9" s="2"/>
      <c r="K9" s="2"/>
    </row>
    <row r="10" spans="1:11" ht="12.95" customHeight="1">
      <c r="A10" s="15">
        <v>2</v>
      </c>
      <c r="B10" s="321" t="s">
        <v>11</v>
      </c>
      <c r="C10" s="322"/>
      <c r="D10" s="17">
        <f>SUM(D11:D57)</f>
        <v>19814</v>
      </c>
      <c r="E10" s="18">
        <f>SUM(E11:E45)</f>
        <v>21982</v>
      </c>
      <c r="F10" s="18">
        <f>SUM(F11:F45)</f>
        <v>20554</v>
      </c>
      <c r="G10" s="2"/>
      <c r="H10" s="2"/>
      <c r="I10" s="2"/>
      <c r="J10" s="2"/>
      <c r="K10" s="2"/>
    </row>
    <row r="11" spans="1:11" ht="12.95" customHeight="1">
      <c r="A11" s="15">
        <v>3</v>
      </c>
      <c r="B11" s="19">
        <v>501</v>
      </c>
      <c r="C11" s="20" t="s">
        <v>12</v>
      </c>
      <c r="D11" s="294">
        <v>464</v>
      </c>
      <c r="E11" s="294">
        <v>633</v>
      </c>
      <c r="F11" s="22">
        <v>146</v>
      </c>
      <c r="G11" s="2"/>
      <c r="H11" s="2"/>
      <c r="I11" s="2"/>
      <c r="J11" s="2"/>
      <c r="K11" s="2"/>
    </row>
    <row r="12" spans="1:11" ht="12.95" customHeight="1">
      <c r="A12" s="15">
        <v>4</v>
      </c>
      <c r="B12" s="23">
        <v>502</v>
      </c>
      <c r="C12" s="24" t="s">
        <v>13</v>
      </c>
      <c r="D12" s="294">
        <v>992</v>
      </c>
      <c r="E12" s="294">
        <v>1190</v>
      </c>
      <c r="F12" s="22">
        <v>1408</v>
      </c>
      <c r="G12" s="2"/>
      <c r="H12" s="2"/>
      <c r="I12" s="2"/>
      <c r="J12" s="2"/>
      <c r="K12" s="2"/>
    </row>
    <row r="13" spans="1:11" ht="12.95" customHeight="1">
      <c r="A13" s="15">
        <v>5</v>
      </c>
      <c r="B13" s="25">
        <v>503</v>
      </c>
      <c r="C13" s="288" t="s">
        <v>14</v>
      </c>
      <c r="D13" s="294">
        <v>0</v>
      </c>
      <c r="E13" s="294">
        <v>0</v>
      </c>
      <c r="F13" s="22">
        <v>0</v>
      </c>
      <c r="G13" s="2"/>
      <c r="H13" s="2"/>
      <c r="I13" s="2"/>
      <c r="J13" s="2"/>
      <c r="K13" s="2"/>
    </row>
    <row r="14" spans="1:11" ht="12.95" customHeight="1">
      <c r="A14" s="15">
        <v>6</v>
      </c>
      <c r="B14" s="27">
        <v>504</v>
      </c>
      <c r="C14" s="289" t="s">
        <v>15</v>
      </c>
      <c r="D14" s="294">
        <v>0</v>
      </c>
      <c r="E14" s="294">
        <v>0</v>
      </c>
      <c r="F14" s="22">
        <v>0</v>
      </c>
      <c r="G14" s="2"/>
      <c r="H14" s="2"/>
      <c r="I14" s="2"/>
      <c r="J14" s="2"/>
      <c r="K14" s="2"/>
    </row>
    <row r="15" spans="1:11" ht="12.95" customHeight="1">
      <c r="A15" s="15">
        <v>7</v>
      </c>
      <c r="B15" s="27">
        <v>506</v>
      </c>
      <c r="C15" s="289" t="s">
        <v>16</v>
      </c>
      <c r="D15" s="294">
        <v>0</v>
      </c>
      <c r="E15" s="294">
        <v>0</v>
      </c>
      <c r="F15" s="22">
        <v>0</v>
      </c>
      <c r="G15" s="2"/>
      <c r="H15" s="2"/>
      <c r="I15" s="2"/>
      <c r="J15" s="2"/>
      <c r="K15" s="2"/>
    </row>
    <row r="16" spans="1:11" ht="12.95" customHeight="1">
      <c r="A16" s="15">
        <v>8</v>
      </c>
      <c r="B16" s="25">
        <v>507</v>
      </c>
      <c r="C16" s="288" t="s">
        <v>17</v>
      </c>
      <c r="D16" s="294">
        <v>0</v>
      </c>
      <c r="E16" s="294">
        <v>0</v>
      </c>
      <c r="F16" s="22">
        <v>0</v>
      </c>
      <c r="G16" s="2"/>
      <c r="H16" s="2"/>
      <c r="I16" s="2"/>
      <c r="J16" s="2"/>
      <c r="K16" s="2"/>
    </row>
    <row r="17" spans="1:11" ht="12.95" customHeight="1">
      <c r="A17" s="15">
        <v>9</v>
      </c>
      <c r="B17" s="29">
        <v>508</v>
      </c>
      <c r="C17" s="290" t="s">
        <v>18</v>
      </c>
      <c r="D17" s="294">
        <v>0</v>
      </c>
      <c r="E17" s="294">
        <v>0</v>
      </c>
      <c r="F17" s="22">
        <v>0</v>
      </c>
      <c r="G17" s="2"/>
      <c r="H17" s="2"/>
      <c r="I17" s="2"/>
      <c r="J17" s="2"/>
      <c r="K17" s="2"/>
    </row>
    <row r="18" spans="1:11" ht="12.95" customHeight="1">
      <c r="A18" s="15">
        <v>10</v>
      </c>
      <c r="B18" s="29">
        <v>511</v>
      </c>
      <c r="C18" s="290" t="s">
        <v>19</v>
      </c>
      <c r="D18" s="294">
        <v>113</v>
      </c>
      <c r="E18" s="294">
        <v>241</v>
      </c>
      <c r="F18" s="22">
        <v>27</v>
      </c>
      <c r="G18" s="2"/>
      <c r="H18" s="2"/>
      <c r="I18" s="2"/>
      <c r="J18" s="2"/>
      <c r="K18" s="2"/>
    </row>
    <row r="19" spans="1:11" ht="12.95" customHeight="1">
      <c r="A19" s="15">
        <v>11</v>
      </c>
      <c r="B19" s="25">
        <v>512</v>
      </c>
      <c r="C19" s="288" t="s">
        <v>20</v>
      </c>
      <c r="D19" s="294">
        <v>38</v>
      </c>
      <c r="E19" s="294">
        <v>49</v>
      </c>
      <c r="F19" s="22">
        <v>1</v>
      </c>
      <c r="G19" s="2"/>
      <c r="H19" s="2"/>
      <c r="I19" s="2"/>
      <c r="J19" s="2"/>
      <c r="K19" s="2"/>
    </row>
    <row r="20" spans="1:11" ht="12.95" customHeight="1">
      <c r="A20" s="15">
        <v>12</v>
      </c>
      <c r="B20" s="190">
        <v>513</v>
      </c>
      <c r="C20" s="291" t="s">
        <v>21</v>
      </c>
      <c r="D20" s="295">
        <v>22</v>
      </c>
      <c r="E20" s="295">
        <v>12</v>
      </c>
      <c r="F20" s="18">
        <v>2</v>
      </c>
      <c r="G20" s="2"/>
      <c r="H20" s="2"/>
      <c r="I20" s="2"/>
      <c r="J20" s="2"/>
      <c r="K20" s="2"/>
    </row>
    <row r="21" spans="1:11" ht="12.95" customHeight="1">
      <c r="A21" s="15">
        <v>13</v>
      </c>
      <c r="B21" s="29">
        <v>516</v>
      </c>
      <c r="C21" s="33" t="s">
        <v>22</v>
      </c>
      <c r="D21" s="294">
        <v>0</v>
      </c>
      <c r="E21" s="294">
        <v>0</v>
      </c>
      <c r="F21" s="22">
        <v>0</v>
      </c>
      <c r="G21" s="2"/>
      <c r="H21" s="2"/>
      <c r="I21" s="2"/>
      <c r="J21" s="2"/>
      <c r="K21" s="2"/>
    </row>
    <row r="22" spans="1:11" ht="12.95" customHeight="1">
      <c r="A22" s="15">
        <v>14</v>
      </c>
      <c r="B22" s="25">
        <v>518</v>
      </c>
      <c r="C22" s="39" t="s">
        <v>23</v>
      </c>
      <c r="D22" s="296">
        <v>1566</v>
      </c>
      <c r="E22" s="296">
        <v>1315</v>
      </c>
      <c r="F22" s="22">
        <v>554</v>
      </c>
      <c r="G22" s="2"/>
      <c r="H22" s="2"/>
      <c r="I22" s="2"/>
      <c r="J22" s="2"/>
      <c r="K22" s="2"/>
    </row>
    <row r="23" spans="1:11" ht="12.95" customHeight="1">
      <c r="A23" s="15">
        <v>15</v>
      </c>
      <c r="B23" s="190">
        <v>521</v>
      </c>
      <c r="C23" s="189" t="s">
        <v>24</v>
      </c>
      <c r="D23" s="295">
        <v>11608</v>
      </c>
      <c r="E23" s="295">
        <v>12481</v>
      </c>
      <c r="F23" s="35">
        <v>13007</v>
      </c>
      <c r="G23" s="2"/>
      <c r="H23" s="2"/>
      <c r="I23" s="2"/>
      <c r="J23" s="2"/>
      <c r="K23" s="2"/>
    </row>
    <row r="24" spans="1:11" ht="12.95" customHeight="1">
      <c r="A24" s="15">
        <v>16</v>
      </c>
      <c r="B24" s="25">
        <v>524</v>
      </c>
      <c r="C24" s="39" t="s">
        <v>25</v>
      </c>
      <c r="D24" s="294">
        <v>3847</v>
      </c>
      <c r="E24" s="294">
        <v>4096</v>
      </c>
      <c r="F24" s="22">
        <v>4396</v>
      </c>
      <c r="G24" s="2"/>
      <c r="H24" s="2"/>
      <c r="I24" s="2"/>
      <c r="J24" s="2"/>
      <c r="K24" s="2"/>
    </row>
    <row r="25" spans="1:11" ht="12.95" customHeight="1">
      <c r="A25" s="15">
        <v>17</v>
      </c>
      <c r="B25" s="25">
        <v>525</v>
      </c>
      <c r="C25" s="39" t="s">
        <v>26</v>
      </c>
      <c r="D25" s="296">
        <v>0</v>
      </c>
      <c r="E25" s="296">
        <v>0</v>
      </c>
      <c r="F25" s="184">
        <v>0</v>
      </c>
      <c r="G25" s="2"/>
      <c r="H25" s="2"/>
      <c r="I25" s="2"/>
      <c r="J25" s="2"/>
      <c r="K25" s="2"/>
    </row>
    <row r="26" spans="1:11" ht="12.95" customHeight="1">
      <c r="A26" s="15">
        <v>18</v>
      </c>
      <c r="B26" s="25">
        <v>527</v>
      </c>
      <c r="C26" s="39" t="s">
        <v>27</v>
      </c>
      <c r="D26" s="296">
        <v>295</v>
      </c>
      <c r="E26" s="296">
        <v>296</v>
      </c>
      <c r="F26" s="184">
        <v>480</v>
      </c>
      <c r="G26" s="2"/>
      <c r="H26" s="2"/>
      <c r="I26" s="2"/>
      <c r="J26" s="2"/>
      <c r="K26" s="2"/>
    </row>
    <row r="27" spans="1:11" ht="12.95" customHeight="1">
      <c r="A27" s="15">
        <v>19</v>
      </c>
      <c r="B27" s="23">
        <v>528</v>
      </c>
      <c r="C27" s="39" t="s">
        <v>28</v>
      </c>
      <c r="D27" s="296">
        <v>0</v>
      </c>
      <c r="E27" s="296">
        <v>0</v>
      </c>
      <c r="F27" s="184">
        <v>0</v>
      </c>
      <c r="G27" s="2"/>
      <c r="H27" s="2"/>
      <c r="I27" s="2"/>
      <c r="J27" s="2"/>
      <c r="K27" s="2"/>
    </row>
    <row r="28" spans="1:11" ht="12.95" customHeight="1">
      <c r="A28" s="15">
        <v>20</v>
      </c>
      <c r="B28" s="19">
        <v>531</v>
      </c>
      <c r="C28" s="36" t="s">
        <v>29</v>
      </c>
      <c r="D28" s="296">
        <v>0</v>
      </c>
      <c r="E28" s="296">
        <v>0</v>
      </c>
      <c r="F28" s="184">
        <v>0</v>
      </c>
      <c r="G28" s="2"/>
      <c r="H28" s="2"/>
      <c r="I28" s="2"/>
      <c r="J28" s="2"/>
      <c r="K28" s="2"/>
    </row>
    <row r="29" spans="1:11" ht="12.95" customHeight="1">
      <c r="A29" s="15">
        <v>21</v>
      </c>
      <c r="B29" s="37">
        <v>532</v>
      </c>
      <c r="C29" s="38" t="s">
        <v>30</v>
      </c>
      <c r="D29" s="296">
        <v>0</v>
      </c>
      <c r="E29" s="296">
        <v>0</v>
      </c>
      <c r="F29" s="184">
        <v>0</v>
      </c>
      <c r="G29" s="2"/>
      <c r="H29" s="2"/>
      <c r="I29" s="2"/>
      <c r="J29" s="2"/>
      <c r="K29" s="2"/>
    </row>
    <row r="30" spans="1:11" ht="12.95" customHeight="1">
      <c r="A30" s="15">
        <v>22</v>
      </c>
      <c r="B30" s="23">
        <v>538</v>
      </c>
      <c r="C30" s="39" t="s">
        <v>31</v>
      </c>
      <c r="D30" s="296">
        <v>6</v>
      </c>
      <c r="E30" s="296">
        <v>5</v>
      </c>
      <c r="F30" s="184">
        <v>5</v>
      </c>
      <c r="G30" s="2"/>
      <c r="H30" s="2"/>
      <c r="I30" s="2"/>
      <c r="J30" s="2"/>
      <c r="K30" s="2"/>
    </row>
    <row r="31" spans="1:11" ht="12.95" customHeight="1">
      <c r="A31" s="15">
        <v>23</v>
      </c>
      <c r="B31" s="25">
        <v>541</v>
      </c>
      <c r="C31" s="39" t="s">
        <v>32</v>
      </c>
      <c r="D31" s="296">
        <v>0</v>
      </c>
      <c r="E31" s="296">
        <v>0</v>
      </c>
      <c r="F31" s="184">
        <v>0</v>
      </c>
      <c r="G31" s="2"/>
      <c r="H31" s="2"/>
      <c r="I31" s="2"/>
      <c r="J31" s="2"/>
      <c r="K31" s="2"/>
    </row>
    <row r="32" spans="1:11" ht="12.95" customHeight="1">
      <c r="A32" s="15">
        <v>24</v>
      </c>
      <c r="B32" s="25">
        <v>542</v>
      </c>
      <c r="C32" s="39" t="s">
        <v>33</v>
      </c>
      <c r="D32" s="296">
        <v>0</v>
      </c>
      <c r="E32" s="296">
        <v>1</v>
      </c>
      <c r="F32" s="184">
        <v>0</v>
      </c>
      <c r="G32" s="2"/>
      <c r="H32" s="2"/>
      <c r="I32" s="2"/>
      <c r="J32" s="2"/>
      <c r="K32" s="2"/>
    </row>
    <row r="33" spans="1:11" ht="12.95" customHeight="1">
      <c r="A33" s="15">
        <v>25</v>
      </c>
      <c r="B33" s="25">
        <v>543</v>
      </c>
      <c r="C33" s="39" t="s">
        <v>34</v>
      </c>
      <c r="D33" s="296">
        <v>0</v>
      </c>
      <c r="E33" s="296">
        <v>0</v>
      </c>
      <c r="F33" s="184">
        <v>0</v>
      </c>
      <c r="G33" s="2"/>
      <c r="H33" s="2"/>
      <c r="I33" s="2"/>
      <c r="J33" s="2"/>
      <c r="K33" s="2"/>
    </row>
    <row r="34" spans="1:11" s="41" customFormat="1" ht="12.95" customHeight="1">
      <c r="A34" s="15">
        <v>26</v>
      </c>
      <c r="B34" s="25">
        <v>544</v>
      </c>
      <c r="C34" s="39" t="s">
        <v>35</v>
      </c>
      <c r="D34" s="296">
        <v>0</v>
      </c>
      <c r="E34" s="296">
        <v>0</v>
      </c>
      <c r="F34" s="184">
        <v>0</v>
      </c>
      <c r="G34" s="40"/>
      <c r="H34" s="40"/>
      <c r="I34" s="40"/>
      <c r="J34" s="40"/>
      <c r="K34" s="40"/>
    </row>
    <row r="35" spans="1:11" ht="12.95" customHeight="1">
      <c r="A35" s="15">
        <v>27</v>
      </c>
      <c r="B35" s="25">
        <v>547</v>
      </c>
      <c r="C35" s="39" t="s">
        <v>36</v>
      </c>
      <c r="D35" s="296">
        <v>1</v>
      </c>
      <c r="E35" s="296">
        <v>0</v>
      </c>
      <c r="F35" s="184">
        <v>0</v>
      </c>
      <c r="G35" s="2"/>
      <c r="H35" s="2"/>
      <c r="I35" s="2"/>
      <c r="J35" s="2"/>
      <c r="K35" s="2"/>
    </row>
    <row r="36" spans="1:11" s="41" customFormat="1" ht="12.95" customHeight="1">
      <c r="A36" s="15">
        <v>28</v>
      </c>
      <c r="B36" s="27">
        <v>548</v>
      </c>
      <c r="C36" s="45" t="s">
        <v>37</v>
      </c>
      <c r="D36" s="296">
        <v>0</v>
      </c>
      <c r="E36" s="296">
        <v>0</v>
      </c>
      <c r="F36" s="184">
        <v>0</v>
      </c>
      <c r="G36" s="40"/>
      <c r="H36" s="40"/>
      <c r="I36" s="40"/>
      <c r="J36" s="40"/>
      <c r="K36" s="40"/>
    </row>
    <row r="37" spans="1:11" ht="12.95" customHeight="1">
      <c r="A37" s="15">
        <v>29</v>
      </c>
      <c r="B37" s="190">
        <v>551</v>
      </c>
      <c r="C37" s="189" t="s">
        <v>38</v>
      </c>
      <c r="D37" s="295">
        <v>509</v>
      </c>
      <c r="E37" s="295">
        <v>496</v>
      </c>
      <c r="F37" s="18">
        <v>486</v>
      </c>
      <c r="G37" s="2"/>
      <c r="H37" s="2"/>
      <c r="I37" s="2"/>
      <c r="J37" s="2"/>
      <c r="K37" s="2"/>
    </row>
    <row r="38" spans="1:11" ht="12.95" customHeight="1">
      <c r="A38" s="15">
        <v>30</v>
      </c>
      <c r="B38" s="25">
        <v>552</v>
      </c>
      <c r="C38" s="39" t="s">
        <v>39</v>
      </c>
      <c r="D38" s="296">
        <v>0</v>
      </c>
      <c r="E38" s="296">
        <v>0</v>
      </c>
      <c r="F38" s="22">
        <v>0</v>
      </c>
      <c r="G38" s="2"/>
      <c r="H38" s="2"/>
      <c r="I38" s="2"/>
      <c r="J38" s="2"/>
      <c r="K38" s="2"/>
    </row>
    <row r="39" spans="1:11" ht="12.95" customHeight="1">
      <c r="A39" s="15">
        <v>31</v>
      </c>
      <c r="B39" s="25">
        <v>553</v>
      </c>
      <c r="C39" s="39" t="s">
        <v>40</v>
      </c>
      <c r="D39" s="296">
        <v>0</v>
      </c>
      <c r="E39" s="296">
        <v>0</v>
      </c>
      <c r="F39" s="22">
        <v>0</v>
      </c>
    </row>
    <row r="40" spans="1:11" s="41" customFormat="1" ht="12.95" customHeight="1">
      <c r="A40" s="15">
        <v>32</v>
      </c>
      <c r="B40" s="25">
        <v>554</v>
      </c>
      <c r="C40" s="39" t="s">
        <v>41</v>
      </c>
      <c r="D40" s="296">
        <v>0</v>
      </c>
      <c r="E40" s="296">
        <v>0</v>
      </c>
      <c r="F40" s="22">
        <v>0</v>
      </c>
    </row>
    <row r="41" spans="1:11" ht="12.95" customHeight="1">
      <c r="A41" s="15">
        <v>33</v>
      </c>
      <c r="B41" s="25">
        <v>555</v>
      </c>
      <c r="C41" s="39" t="s">
        <v>42</v>
      </c>
      <c r="D41" s="296">
        <v>0</v>
      </c>
      <c r="E41" s="296">
        <v>0</v>
      </c>
      <c r="F41" s="22">
        <v>0</v>
      </c>
    </row>
    <row r="42" spans="1:11" ht="12.95" customHeight="1">
      <c r="A42" s="43">
        <v>34</v>
      </c>
      <c r="B42" s="27">
        <v>556</v>
      </c>
      <c r="C42" s="45" t="s">
        <v>43</v>
      </c>
      <c r="D42" s="296">
        <v>0</v>
      </c>
      <c r="E42" s="296">
        <v>0</v>
      </c>
      <c r="F42" s="22">
        <v>0</v>
      </c>
    </row>
    <row r="43" spans="1:11" s="41" customFormat="1" ht="12.95" customHeight="1">
      <c r="A43" s="15">
        <v>35</v>
      </c>
      <c r="B43" s="25">
        <v>557</v>
      </c>
      <c r="C43" s="39" t="s">
        <v>44</v>
      </c>
      <c r="D43" s="296">
        <v>0</v>
      </c>
      <c r="E43" s="296">
        <v>6</v>
      </c>
      <c r="F43" s="22">
        <v>0</v>
      </c>
    </row>
    <row r="44" spans="1:11" s="41" customFormat="1" ht="12.95" customHeight="1">
      <c r="A44" s="43">
        <v>36</v>
      </c>
      <c r="B44" s="44">
        <v>558</v>
      </c>
      <c r="C44" s="45" t="s">
        <v>45</v>
      </c>
      <c r="D44" s="296">
        <v>337</v>
      </c>
      <c r="E44" s="296">
        <v>1118</v>
      </c>
      <c r="F44" s="22">
        <v>0</v>
      </c>
    </row>
    <row r="45" spans="1:11" s="41" customFormat="1" ht="12.95" customHeight="1">
      <c r="A45" s="15">
        <v>37</v>
      </c>
      <c r="B45" s="27">
        <v>549</v>
      </c>
      <c r="C45" s="45" t="s">
        <v>46</v>
      </c>
      <c r="D45" s="296">
        <v>16</v>
      </c>
      <c r="E45" s="296">
        <v>43</v>
      </c>
      <c r="F45" s="22">
        <v>42</v>
      </c>
      <c r="G45" s="40"/>
      <c r="H45" s="40"/>
      <c r="I45" s="40"/>
      <c r="J45" s="40"/>
      <c r="K45" s="40"/>
    </row>
    <row r="46" spans="1:11" ht="12.95" customHeight="1">
      <c r="A46" s="15">
        <v>38</v>
      </c>
      <c r="B46" s="314" t="s">
        <v>47</v>
      </c>
      <c r="C46" s="315"/>
      <c r="D46" s="296">
        <v>0</v>
      </c>
      <c r="E46" s="296">
        <v>0</v>
      </c>
      <c r="F46" s="22">
        <v>0</v>
      </c>
      <c r="G46" s="2"/>
      <c r="H46" s="2"/>
      <c r="I46" s="2"/>
      <c r="J46" s="2"/>
      <c r="K46" s="2"/>
    </row>
    <row r="47" spans="1:11" ht="12.95" customHeight="1">
      <c r="A47" s="43">
        <v>39</v>
      </c>
      <c r="B47" s="44">
        <v>561</v>
      </c>
      <c r="C47" s="46" t="s">
        <v>48</v>
      </c>
      <c r="D47" s="296">
        <v>0</v>
      </c>
      <c r="E47" s="296">
        <v>0</v>
      </c>
      <c r="F47" s="22">
        <v>0</v>
      </c>
      <c r="G47" s="2"/>
      <c r="H47" s="2"/>
      <c r="I47" s="2"/>
      <c r="J47" s="2"/>
      <c r="K47" s="2"/>
    </row>
    <row r="48" spans="1:11" s="41" customFormat="1" ht="12.95" customHeight="1">
      <c r="A48" s="43">
        <v>40</v>
      </c>
      <c r="B48" s="44">
        <v>562</v>
      </c>
      <c r="C48" s="45" t="s">
        <v>49</v>
      </c>
      <c r="D48" s="296">
        <v>0</v>
      </c>
      <c r="E48" s="296">
        <v>0</v>
      </c>
      <c r="F48" s="22">
        <v>0</v>
      </c>
    </row>
    <row r="49" spans="1:11" s="41" customFormat="1" ht="12.95" customHeight="1">
      <c r="A49" s="43">
        <v>41</v>
      </c>
      <c r="B49" s="44">
        <v>563</v>
      </c>
      <c r="C49" s="45" t="s">
        <v>50</v>
      </c>
      <c r="D49" s="296">
        <v>0</v>
      </c>
      <c r="E49" s="296">
        <v>0</v>
      </c>
      <c r="F49" s="22">
        <v>0</v>
      </c>
    </row>
    <row r="50" spans="1:11" s="41" customFormat="1" ht="12.95" customHeight="1">
      <c r="A50" s="43">
        <v>42</v>
      </c>
      <c r="B50" s="44">
        <v>564</v>
      </c>
      <c r="C50" s="45" t="s">
        <v>51</v>
      </c>
      <c r="D50" s="296">
        <v>0</v>
      </c>
      <c r="E50" s="296">
        <v>0</v>
      </c>
      <c r="F50" s="22">
        <v>0</v>
      </c>
    </row>
    <row r="51" spans="1:11" s="41" customFormat="1" ht="12.95" customHeight="1">
      <c r="A51" s="43">
        <v>43</v>
      </c>
      <c r="B51" s="44">
        <v>569</v>
      </c>
      <c r="C51" s="45" t="s">
        <v>52</v>
      </c>
      <c r="D51" s="296">
        <v>0</v>
      </c>
      <c r="E51" s="296">
        <v>0</v>
      </c>
      <c r="F51" s="22">
        <v>0</v>
      </c>
    </row>
    <row r="52" spans="1:11" ht="12.95" customHeight="1">
      <c r="A52" s="15">
        <v>44</v>
      </c>
      <c r="B52" s="314" t="s">
        <v>53</v>
      </c>
      <c r="C52" s="315"/>
      <c r="D52" s="296">
        <v>0</v>
      </c>
      <c r="E52" s="296">
        <v>0</v>
      </c>
      <c r="F52" s="22">
        <v>0</v>
      </c>
      <c r="G52" s="2"/>
      <c r="H52" s="2"/>
      <c r="I52" s="2"/>
      <c r="J52" s="2"/>
      <c r="K52" s="2"/>
    </row>
    <row r="53" spans="1:11" s="41" customFormat="1" ht="12.95" customHeight="1">
      <c r="A53" s="43">
        <v>45</v>
      </c>
      <c r="B53" s="44">
        <v>571</v>
      </c>
      <c r="C53" s="45" t="s">
        <v>54</v>
      </c>
      <c r="D53" s="296">
        <v>0</v>
      </c>
      <c r="E53" s="296">
        <v>0</v>
      </c>
      <c r="F53" s="22">
        <v>0</v>
      </c>
    </row>
    <row r="54" spans="1:11" ht="12.95" customHeight="1">
      <c r="A54" s="43">
        <v>46</v>
      </c>
      <c r="B54" s="44">
        <v>572</v>
      </c>
      <c r="C54" s="45" t="s">
        <v>55</v>
      </c>
      <c r="D54" s="296">
        <v>0</v>
      </c>
      <c r="E54" s="296">
        <v>0</v>
      </c>
      <c r="F54" s="22">
        <v>0</v>
      </c>
    </row>
    <row r="55" spans="1:11" ht="12.95" customHeight="1">
      <c r="A55" s="15">
        <v>47</v>
      </c>
      <c r="B55" s="315" t="s">
        <v>56</v>
      </c>
      <c r="C55" s="315"/>
      <c r="D55" s="296">
        <v>0</v>
      </c>
      <c r="E55" s="296">
        <v>0</v>
      </c>
      <c r="F55" s="22">
        <v>0</v>
      </c>
    </row>
    <row r="56" spans="1:11" ht="12.95" customHeight="1">
      <c r="A56" s="15">
        <v>48</v>
      </c>
      <c r="B56" s="23">
        <v>591</v>
      </c>
      <c r="C56" s="39" t="s">
        <v>57</v>
      </c>
      <c r="D56" s="296">
        <v>0</v>
      </c>
      <c r="E56" s="296">
        <v>0</v>
      </c>
      <c r="F56" s="22">
        <v>0</v>
      </c>
    </row>
    <row r="57" spans="1:11" ht="12.95" customHeight="1">
      <c r="A57" s="15">
        <v>49</v>
      </c>
      <c r="B57" s="44">
        <v>595</v>
      </c>
      <c r="C57" s="45" t="s">
        <v>58</v>
      </c>
      <c r="D57" s="296">
        <v>0</v>
      </c>
      <c r="E57" s="296">
        <v>0</v>
      </c>
      <c r="F57" s="22">
        <v>0</v>
      </c>
    </row>
    <row r="58" spans="1:11" ht="12.95" customHeight="1">
      <c r="A58" s="15">
        <v>50</v>
      </c>
      <c r="B58" s="323" t="s">
        <v>59</v>
      </c>
      <c r="C58" s="323"/>
      <c r="D58" s="16">
        <f>D59+D80</f>
        <v>19731</v>
      </c>
      <c r="E58" s="18">
        <f>E59+E80</f>
        <v>21966</v>
      </c>
      <c r="F58" s="18">
        <f>F59+F80</f>
        <v>20554</v>
      </c>
    </row>
    <row r="59" spans="1:11" ht="12.95" customHeight="1">
      <c r="A59" s="15">
        <v>51</v>
      </c>
      <c r="B59" s="324" t="s">
        <v>60</v>
      </c>
      <c r="C59" s="325"/>
      <c r="D59" s="191">
        <f>SUM(D60:D73)</f>
        <v>1599</v>
      </c>
      <c r="E59" s="185">
        <f>SUM(E60:E73)</f>
        <v>1571</v>
      </c>
      <c r="F59" s="185">
        <f>SUM(F60:F73)</f>
        <v>1453</v>
      </c>
    </row>
    <row r="60" spans="1:11" ht="12.95" customHeight="1">
      <c r="A60" s="15">
        <v>52</v>
      </c>
      <c r="B60" s="25">
        <v>601</v>
      </c>
      <c r="C60" s="39" t="s">
        <v>61</v>
      </c>
      <c r="D60" s="294">
        <v>0</v>
      </c>
      <c r="E60" s="294">
        <v>0</v>
      </c>
      <c r="F60" s="22"/>
    </row>
    <row r="61" spans="1:11" ht="12.95" customHeight="1">
      <c r="A61" s="15">
        <v>53</v>
      </c>
      <c r="B61" s="25">
        <v>602</v>
      </c>
      <c r="C61" s="39" t="s">
        <v>62</v>
      </c>
      <c r="D61" s="294">
        <v>1473</v>
      </c>
      <c r="E61" s="294">
        <v>1403</v>
      </c>
      <c r="F61" s="22">
        <v>800</v>
      </c>
    </row>
    <row r="62" spans="1:11" s="41" customFormat="1" ht="12.95" customHeight="1">
      <c r="A62" s="15">
        <v>54</v>
      </c>
      <c r="B62" s="27">
        <v>603</v>
      </c>
      <c r="C62" s="45" t="s">
        <v>63</v>
      </c>
      <c r="D62" s="296">
        <v>0</v>
      </c>
      <c r="E62" s="296">
        <v>0</v>
      </c>
      <c r="F62" s="22">
        <v>0</v>
      </c>
    </row>
    <row r="63" spans="1:11" ht="12.95" customHeight="1">
      <c r="A63" s="15">
        <v>55</v>
      </c>
      <c r="B63" s="27">
        <v>604</v>
      </c>
      <c r="C63" s="45" t="s">
        <v>64</v>
      </c>
      <c r="D63" s="294">
        <v>0</v>
      </c>
      <c r="E63" s="294">
        <v>0</v>
      </c>
      <c r="F63" s="22">
        <v>0</v>
      </c>
    </row>
    <row r="64" spans="1:11" ht="12.95" customHeight="1">
      <c r="A64" s="15">
        <v>56</v>
      </c>
      <c r="B64" s="27">
        <v>609</v>
      </c>
      <c r="C64" s="45" t="s">
        <v>65</v>
      </c>
      <c r="D64" s="296">
        <v>0</v>
      </c>
      <c r="E64" s="296">
        <v>0</v>
      </c>
      <c r="F64" s="184">
        <v>0</v>
      </c>
    </row>
    <row r="65" spans="1:6" ht="12.95" customHeight="1">
      <c r="A65" s="15">
        <v>57</v>
      </c>
      <c r="B65" s="25">
        <v>641</v>
      </c>
      <c r="C65" s="39" t="s">
        <v>32</v>
      </c>
      <c r="D65" s="296">
        <v>0</v>
      </c>
      <c r="E65" s="296">
        <v>0</v>
      </c>
      <c r="F65" s="184">
        <v>0</v>
      </c>
    </row>
    <row r="66" spans="1:6" ht="12.95" customHeight="1">
      <c r="A66" s="15">
        <v>58</v>
      </c>
      <c r="B66" s="25">
        <v>642</v>
      </c>
      <c r="C66" s="39" t="s">
        <v>33</v>
      </c>
      <c r="D66" s="296">
        <v>0</v>
      </c>
      <c r="E66" s="296">
        <v>0</v>
      </c>
      <c r="F66" s="184">
        <v>0</v>
      </c>
    </row>
    <row r="67" spans="1:6" ht="12.95" customHeight="1">
      <c r="A67" s="15">
        <v>59</v>
      </c>
      <c r="B67" s="25">
        <v>643</v>
      </c>
      <c r="C67" s="39" t="s">
        <v>66</v>
      </c>
      <c r="D67" s="296">
        <v>0</v>
      </c>
      <c r="E67" s="296">
        <v>0</v>
      </c>
      <c r="F67" s="184">
        <v>0</v>
      </c>
    </row>
    <row r="68" spans="1:6" ht="12.95" customHeight="1">
      <c r="A68" s="15">
        <v>60</v>
      </c>
      <c r="B68" s="23">
        <v>644</v>
      </c>
      <c r="C68" s="39" t="s">
        <v>67</v>
      </c>
      <c r="D68" s="296">
        <v>0</v>
      </c>
      <c r="E68" s="296">
        <v>0</v>
      </c>
      <c r="F68" s="184">
        <v>0</v>
      </c>
    </row>
    <row r="69" spans="1:6" ht="12.95" customHeight="1">
      <c r="A69" s="15">
        <v>61</v>
      </c>
      <c r="B69" s="23">
        <v>645</v>
      </c>
      <c r="C69" s="39" t="s">
        <v>68</v>
      </c>
      <c r="D69" s="296">
        <v>0</v>
      </c>
      <c r="E69" s="296">
        <v>0</v>
      </c>
      <c r="F69" s="184">
        <v>0</v>
      </c>
    </row>
    <row r="70" spans="1:6" ht="12.95" customHeight="1">
      <c r="A70" s="15">
        <v>62</v>
      </c>
      <c r="B70" s="23">
        <v>646</v>
      </c>
      <c r="C70" s="39" t="s">
        <v>69</v>
      </c>
      <c r="D70" s="296">
        <v>0</v>
      </c>
      <c r="E70" s="296">
        <v>0</v>
      </c>
      <c r="F70" s="184">
        <v>0</v>
      </c>
    </row>
    <row r="71" spans="1:6" ht="12.95" customHeight="1">
      <c r="A71" s="15">
        <v>63</v>
      </c>
      <c r="B71" s="23">
        <v>647</v>
      </c>
      <c r="C71" s="39" t="s">
        <v>70</v>
      </c>
      <c r="D71" s="296">
        <v>0</v>
      </c>
      <c r="E71" s="296">
        <v>0</v>
      </c>
      <c r="F71" s="184">
        <v>0</v>
      </c>
    </row>
    <row r="72" spans="1:6" ht="12.95" customHeight="1">
      <c r="A72" s="15">
        <v>64</v>
      </c>
      <c r="B72" s="188">
        <v>648</v>
      </c>
      <c r="C72" s="189" t="s">
        <v>71</v>
      </c>
      <c r="D72" s="295">
        <v>114</v>
      </c>
      <c r="E72" s="295">
        <v>0</v>
      </c>
      <c r="F72" s="18">
        <v>653</v>
      </c>
    </row>
    <row r="73" spans="1:6" ht="12.95" customHeight="1">
      <c r="A73" s="15">
        <v>65</v>
      </c>
      <c r="B73" s="44">
        <v>649</v>
      </c>
      <c r="C73" s="45" t="s">
        <v>72</v>
      </c>
      <c r="D73" s="294">
        <v>12</v>
      </c>
      <c r="E73" s="294">
        <v>168</v>
      </c>
      <c r="F73" s="22">
        <v>0</v>
      </c>
    </row>
    <row r="74" spans="1:6" ht="12.95" customHeight="1">
      <c r="A74" s="15">
        <v>66</v>
      </c>
      <c r="B74" s="314" t="s">
        <v>73</v>
      </c>
      <c r="C74" s="315"/>
      <c r="D74" s="294">
        <v>0</v>
      </c>
      <c r="E74" s="294">
        <v>0</v>
      </c>
      <c r="F74" s="22">
        <v>0</v>
      </c>
    </row>
    <row r="75" spans="1:6" ht="12.95" customHeight="1">
      <c r="A75" s="15">
        <v>67</v>
      </c>
      <c r="B75" s="44">
        <v>661</v>
      </c>
      <c r="C75" s="49" t="s">
        <v>74</v>
      </c>
      <c r="D75" s="294">
        <v>0</v>
      </c>
      <c r="E75" s="294">
        <v>0</v>
      </c>
      <c r="F75" s="22">
        <v>0</v>
      </c>
    </row>
    <row r="76" spans="1:6" ht="12.95" customHeight="1">
      <c r="A76" s="15">
        <v>68</v>
      </c>
      <c r="B76" s="44">
        <v>662</v>
      </c>
      <c r="C76" s="45" t="s">
        <v>49</v>
      </c>
      <c r="D76" s="297">
        <v>0</v>
      </c>
      <c r="E76" s="297">
        <v>0</v>
      </c>
      <c r="F76" s="22">
        <v>0</v>
      </c>
    </row>
    <row r="77" spans="1:6" ht="12.95" customHeight="1">
      <c r="A77" s="15">
        <v>69</v>
      </c>
      <c r="B77" s="44">
        <v>663</v>
      </c>
      <c r="C77" s="45" t="s">
        <v>75</v>
      </c>
      <c r="D77" s="297">
        <v>0</v>
      </c>
      <c r="E77" s="297">
        <v>0</v>
      </c>
      <c r="F77" s="22">
        <v>0</v>
      </c>
    </row>
    <row r="78" spans="1:6" ht="12.95" customHeight="1">
      <c r="A78" s="15">
        <v>70</v>
      </c>
      <c r="B78" s="44">
        <v>664</v>
      </c>
      <c r="C78" s="45" t="s">
        <v>76</v>
      </c>
      <c r="D78" s="296">
        <v>0</v>
      </c>
      <c r="E78" s="296">
        <v>0</v>
      </c>
      <c r="F78" s="22">
        <v>0</v>
      </c>
    </row>
    <row r="79" spans="1:6" ht="12.95" customHeight="1">
      <c r="A79" s="15">
        <v>74</v>
      </c>
      <c r="B79" s="44">
        <v>669</v>
      </c>
      <c r="C79" s="45" t="s">
        <v>77</v>
      </c>
      <c r="D79" s="296">
        <v>0</v>
      </c>
      <c r="E79" s="296">
        <v>0</v>
      </c>
      <c r="F79" s="22">
        <v>0</v>
      </c>
    </row>
    <row r="80" spans="1:6" ht="12.95" customHeight="1">
      <c r="A80" s="15">
        <v>72</v>
      </c>
      <c r="B80" s="324" t="s">
        <v>78</v>
      </c>
      <c r="C80" s="325"/>
      <c r="D80" s="298">
        <v>18132</v>
      </c>
      <c r="E80" s="298">
        <v>20395</v>
      </c>
      <c r="F80" s="185">
        <f>F82</f>
        <v>19101</v>
      </c>
    </row>
    <row r="81" spans="1:11" ht="12.95" customHeight="1">
      <c r="A81" s="15">
        <v>73</v>
      </c>
      <c r="B81" s="44">
        <v>671</v>
      </c>
      <c r="C81" s="45" t="s">
        <v>79</v>
      </c>
      <c r="D81" s="296">
        <v>0</v>
      </c>
      <c r="E81" s="296">
        <v>0</v>
      </c>
      <c r="F81" s="22">
        <v>0</v>
      </c>
    </row>
    <row r="82" spans="1:11" ht="12.95" customHeight="1">
      <c r="A82" s="15">
        <v>74</v>
      </c>
      <c r="B82" s="186">
        <v>672</v>
      </c>
      <c r="C82" s="187" t="s">
        <v>80</v>
      </c>
      <c r="D82" s="295">
        <v>18132</v>
      </c>
      <c r="E82" s="295">
        <v>20395</v>
      </c>
      <c r="F82" s="185">
        <v>19101</v>
      </c>
    </row>
    <row r="83" spans="1:11" ht="12.95" customHeight="1">
      <c r="A83" s="52">
        <v>75</v>
      </c>
      <c r="B83" s="53"/>
      <c r="C83" s="292" t="s">
        <v>81</v>
      </c>
      <c r="D83" s="55">
        <f>D58-D9</f>
        <v>-83</v>
      </c>
      <c r="E83" s="299">
        <f>E58-E9</f>
        <v>-16</v>
      </c>
      <c r="F83" s="56">
        <f>F58-F9</f>
        <v>0</v>
      </c>
    </row>
    <row r="84" spans="1:11" ht="11.1" customHeight="1">
      <c r="A84" s="57"/>
      <c r="B84" s="58"/>
      <c r="C84" s="33"/>
      <c r="D84" s="33"/>
      <c r="E84" s="33"/>
      <c r="F84" s="33"/>
    </row>
    <row r="85" spans="1:11">
      <c r="A85"/>
      <c r="B85" s="317" t="s">
        <v>374</v>
      </c>
      <c r="C85" s="317"/>
      <c r="D85" s="317"/>
      <c r="E85" s="317"/>
      <c r="F85" s="317"/>
      <c r="G85" s="317"/>
      <c r="H85" s="317"/>
      <c r="I85" s="2"/>
      <c r="J85" s="2"/>
      <c r="K85" s="2"/>
    </row>
    <row r="86" spans="1:11" ht="9.9499999999999993" customHeight="1">
      <c r="A86"/>
      <c r="B86" s="326" t="s">
        <v>6</v>
      </c>
      <c r="C86" s="326"/>
      <c r="D86" s="326"/>
      <c r="E86" s="326"/>
      <c r="F86" s="326"/>
      <c r="G86" s="326"/>
      <c r="H86" s="326"/>
      <c r="I86" s="2"/>
      <c r="J86" s="2"/>
      <c r="K86" s="2"/>
    </row>
    <row r="87" spans="1:11" ht="11.1" customHeight="1">
      <c r="A87" s="59"/>
      <c r="B87" s="326" t="s">
        <v>82</v>
      </c>
      <c r="C87" s="326"/>
      <c r="D87" s="326"/>
      <c r="E87" s="326"/>
      <c r="F87" s="326"/>
    </row>
    <row r="88" spans="1:11" ht="11.45" customHeight="1">
      <c r="A88" s="10"/>
      <c r="B88" s="8"/>
      <c r="C88" s="8" t="s">
        <v>9</v>
      </c>
      <c r="D88" s="60" t="s">
        <v>371</v>
      </c>
      <c r="E88" s="9" t="s">
        <v>372</v>
      </c>
      <c r="F88" s="9" t="s">
        <v>373</v>
      </c>
    </row>
    <row r="89" spans="1:11" ht="11.45" customHeight="1">
      <c r="A89" s="15">
        <v>76</v>
      </c>
      <c r="B89" s="319" t="s">
        <v>83</v>
      </c>
      <c r="C89" s="319"/>
      <c r="D89" s="11"/>
      <c r="E89" s="14"/>
      <c r="F89" s="14"/>
    </row>
    <row r="90" spans="1:11" s="197" customFormat="1" ht="11.45" customHeight="1">
      <c r="A90" s="192">
        <v>77</v>
      </c>
      <c r="B90" s="193" t="s">
        <v>84</v>
      </c>
      <c r="C90" s="194"/>
      <c r="D90" s="195">
        <v>374</v>
      </c>
      <c r="E90" s="196">
        <f>E91</f>
        <v>374</v>
      </c>
      <c r="F90" s="196">
        <f>F91</f>
        <v>388</v>
      </c>
    </row>
    <row r="91" spans="1:11" s="63" customFormat="1" ht="11.45" customHeight="1">
      <c r="A91" s="15">
        <v>78</v>
      </c>
      <c r="B91" s="64" t="s">
        <v>85</v>
      </c>
      <c r="C91" s="65" t="s">
        <v>86</v>
      </c>
      <c r="D91" s="66">
        <v>374</v>
      </c>
      <c r="E91" s="67">
        <v>374</v>
      </c>
      <c r="F91" s="67">
        <v>388</v>
      </c>
    </row>
    <row r="92" spans="1:11" s="63" customFormat="1" ht="11.45" customHeight="1">
      <c r="A92" s="15">
        <v>79</v>
      </c>
      <c r="B92" s="68"/>
      <c r="C92" s="65" t="s">
        <v>87</v>
      </c>
      <c r="D92" s="69"/>
      <c r="E92" s="70"/>
      <c r="F92" s="70"/>
    </row>
    <row r="93" spans="1:11" s="63" customFormat="1" ht="11.45" customHeight="1">
      <c r="A93" s="15">
        <v>80</v>
      </c>
      <c r="B93" s="68"/>
      <c r="C93" s="65" t="s">
        <v>88</v>
      </c>
      <c r="D93" s="69"/>
      <c r="E93" s="70"/>
      <c r="F93" s="70"/>
    </row>
    <row r="94" spans="1:11" s="63" customFormat="1" ht="11.45" customHeight="1">
      <c r="A94" s="15">
        <v>81</v>
      </c>
      <c r="B94" s="64"/>
      <c r="C94" s="65" t="s">
        <v>89</v>
      </c>
      <c r="D94" s="69"/>
      <c r="E94" s="70"/>
      <c r="F94" s="70"/>
    </row>
    <row r="95" spans="1:11" s="63" customFormat="1" ht="11.45" customHeight="1">
      <c r="A95" s="15">
        <v>82</v>
      </c>
      <c r="B95" s="61" t="s">
        <v>90</v>
      </c>
      <c r="C95" s="62"/>
      <c r="D95" s="71"/>
      <c r="E95" s="70"/>
      <c r="F95" s="70"/>
    </row>
    <row r="96" spans="1:11" s="63" customFormat="1" ht="11.45" customHeight="1">
      <c r="A96" s="15">
        <v>83</v>
      </c>
      <c r="B96" s="64" t="s">
        <v>91</v>
      </c>
      <c r="C96" s="72" t="s">
        <v>92</v>
      </c>
      <c r="D96" s="69"/>
      <c r="E96" s="70"/>
      <c r="F96" s="70"/>
    </row>
    <row r="97" spans="1:6" s="63" customFormat="1" ht="11.45" customHeight="1">
      <c r="A97" s="15">
        <v>84</v>
      </c>
      <c r="B97" s="68"/>
      <c r="C97" s="72" t="s">
        <v>93</v>
      </c>
      <c r="D97" s="69"/>
      <c r="E97" s="70"/>
      <c r="F97" s="70"/>
    </row>
    <row r="98" spans="1:6" s="63" customFormat="1" ht="11.45" customHeight="1">
      <c r="A98" s="15">
        <v>85</v>
      </c>
      <c r="B98" s="68"/>
      <c r="C98" s="72" t="s">
        <v>94</v>
      </c>
      <c r="D98" s="69"/>
      <c r="E98" s="70"/>
      <c r="F98" s="70"/>
    </row>
    <row r="99" spans="1:6" s="63" customFormat="1" ht="11.45" customHeight="1">
      <c r="A99" s="15">
        <v>86</v>
      </c>
      <c r="B99" s="68"/>
      <c r="C99" s="72" t="s">
        <v>95</v>
      </c>
      <c r="D99" s="69"/>
      <c r="E99" s="70"/>
      <c r="F99" s="70"/>
    </row>
    <row r="100" spans="1:6" s="63" customFormat="1" ht="11.45" customHeight="1">
      <c r="A100" s="15">
        <v>87</v>
      </c>
      <c r="B100" s="68"/>
      <c r="C100" s="72" t="s">
        <v>96</v>
      </c>
      <c r="D100" s="69"/>
      <c r="E100" s="70"/>
      <c r="F100" s="70"/>
    </row>
    <row r="101" spans="1:6" ht="11.45" customHeight="1">
      <c r="A101" s="15">
        <v>88</v>
      </c>
      <c r="B101" s="73" t="s">
        <v>97</v>
      </c>
      <c r="C101" s="74"/>
      <c r="D101" s="26">
        <v>34</v>
      </c>
      <c r="E101" s="22">
        <v>34</v>
      </c>
      <c r="F101" s="22">
        <v>34</v>
      </c>
    </row>
    <row r="102" spans="1:6" ht="11.45" customHeight="1">
      <c r="A102" s="52">
        <v>89</v>
      </c>
      <c r="B102" s="75" t="s">
        <v>98</v>
      </c>
      <c r="C102" s="76"/>
      <c r="D102" s="54">
        <v>23350</v>
      </c>
      <c r="E102" s="56">
        <v>23350</v>
      </c>
      <c r="F102" s="56">
        <v>24720</v>
      </c>
    </row>
    <row r="105" spans="1:6">
      <c r="C105" t="s">
        <v>99</v>
      </c>
      <c r="D105" t="s">
        <v>100</v>
      </c>
    </row>
    <row r="106" spans="1:6">
      <c r="C106" t="s">
        <v>101</v>
      </c>
    </row>
    <row r="107" spans="1:6">
      <c r="C107" s="77" t="s">
        <v>102</v>
      </c>
      <c r="D107" t="s">
        <v>103</v>
      </c>
    </row>
    <row r="108" spans="1:6">
      <c r="C108" s="293" t="s">
        <v>395</v>
      </c>
    </row>
  </sheetData>
  <sheetProtection selectLockedCells="1" selectUnlockedCells="1"/>
  <mergeCells count="17">
    <mergeCell ref="B80:C80"/>
    <mergeCell ref="B85:H85"/>
    <mergeCell ref="B86:H86"/>
    <mergeCell ref="B87:F87"/>
    <mergeCell ref="B89:C89"/>
    <mergeCell ref="B74:C74"/>
    <mergeCell ref="B1:C1"/>
    <mergeCell ref="B2:C2"/>
    <mergeCell ref="A4:F4"/>
    <mergeCell ref="A6:F6"/>
    <mergeCell ref="B9:C9"/>
    <mergeCell ref="B10:C10"/>
    <mergeCell ref="B46:C46"/>
    <mergeCell ref="B52:C52"/>
    <mergeCell ref="B55:C55"/>
    <mergeCell ref="B58:C58"/>
    <mergeCell ref="B59:C59"/>
  </mergeCells>
  <pageMargins left="0.39374999999999999" right="0.39374999999999999" top="0.39374999999999999" bottom="0.19652777777777777" header="0.51180555555555551" footer="0.51180555555555551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opLeftCell="A13" workbookViewId="0">
      <selection activeCell="H47" sqref="H47"/>
    </sheetView>
  </sheetViews>
  <sheetFormatPr defaultRowHeight="12.75"/>
  <cols>
    <col min="1" max="1" width="2.7109375" customWidth="1"/>
    <col min="2" max="2" width="3.140625" customWidth="1"/>
    <col min="3" max="3" width="30.5703125" customWidth="1"/>
    <col min="4" max="4" width="9.5703125" bestFit="1" customWidth="1"/>
    <col min="5" max="5" width="2.7109375" customWidth="1"/>
    <col min="6" max="6" width="0" hidden="1" customWidth="1"/>
    <col min="7" max="7" width="3.140625" customWidth="1"/>
    <col min="8" max="8" width="29.85546875" customWidth="1"/>
    <col min="9" max="9" width="10" bestFit="1" customWidth="1"/>
    <col min="10" max="11" width="0" hidden="1" customWidth="1"/>
  </cols>
  <sheetData>
    <row r="1" spans="1:14">
      <c r="C1" s="2" t="s">
        <v>0</v>
      </c>
      <c r="D1" s="2"/>
      <c r="E1" s="2"/>
      <c r="F1" s="2"/>
      <c r="G1" s="2"/>
      <c r="H1" s="2"/>
      <c r="I1" s="3" t="s">
        <v>104</v>
      </c>
      <c r="J1" s="2"/>
      <c r="K1" s="2"/>
      <c r="L1" s="2"/>
      <c r="M1" s="2"/>
      <c r="N1" s="2"/>
    </row>
    <row r="2" spans="1:14">
      <c r="C2" s="2" t="s">
        <v>2</v>
      </c>
      <c r="D2" s="2"/>
      <c r="E2" s="2"/>
      <c r="F2" s="2"/>
      <c r="G2" s="2"/>
      <c r="H2" s="2"/>
      <c r="I2" s="3"/>
      <c r="J2" s="2"/>
      <c r="K2" s="2"/>
      <c r="L2" s="2"/>
      <c r="M2" s="2"/>
      <c r="N2" s="2"/>
    </row>
    <row r="3" spans="1:14">
      <c r="C3" s="2"/>
      <c r="D3" s="2"/>
      <c r="E3" s="2"/>
      <c r="F3" s="2"/>
      <c r="G3" s="2"/>
      <c r="H3" s="2"/>
      <c r="I3" s="3"/>
      <c r="J3" s="2"/>
      <c r="K3" s="2"/>
      <c r="L3" s="2"/>
      <c r="M3" s="2"/>
      <c r="N3" s="2"/>
    </row>
    <row r="4" spans="1:14">
      <c r="C4" s="78"/>
      <c r="D4" s="78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C5" s="317" t="s">
        <v>381</v>
      </c>
      <c r="D5" s="317"/>
      <c r="E5" s="317"/>
      <c r="F5" s="317"/>
      <c r="G5" s="317"/>
      <c r="H5" s="317"/>
      <c r="I5" s="317"/>
      <c r="J5" s="2"/>
      <c r="K5" s="2"/>
      <c r="L5" s="2"/>
      <c r="M5" s="2"/>
      <c r="N5" s="2"/>
    </row>
    <row r="6" spans="1:14">
      <c r="C6" s="79"/>
      <c r="D6" s="80"/>
      <c r="E6" s="80"/>
      <c r="F6" s="80"/>
      <c r="G6" s="80"/>
      <c r="H6" s="80"/>
      <c r="I6" s="80"/>
      <c r="J6" s="2"/>
      <c r="K6" s="2"/>
      <c r="L6" s="2"/>
      <c r="M6" s="2"/>
      <c r="N6" s="2"/>
    </row>
    <row r="7" spans="1:14">
      <c r="C7" s="316" t="s">
        <v>105</v>
      </c>
      <c r="D7" s="316"/>
      <c r="E7" s="316"/>
      <c r="F7" s="316"/>
      <c r="G7" s="316"/>
      <c r="H7" s="316"/>
      <c r="I7" s="316"/>
      <c r="J7" s="2"/>
      <c r="K7" s="2"/>
      <c r="L7" s="2"/>
      <c r="M7" s="2"/>
      <c r="N7" s="2"/>
    </row>
    <row r="8" spans="1:14">
      <c r="C8" s="78"/>
      <c r="D8" s="78"/>
      <c r="E8" s="78"/>
      <c r="F8" s="78"/>
      <c r="G8" s="78"/>
      <c r="H8" s="78"/>
      <c r="I8" s="78"/>
      <c r="J8" s="2"/>
      <c r="K8" s="2"/>
      <c r="L8" s="2"/>
      <c r="M8" s="2"/>
      <c r="N8" s="2"/>
    </row>
    <row r="9" spans="1:14">
      <c r="C9" s="316" t="s">
        <v>256</v>
      </c>
      <c r="D9" s="316"/>
      <c r="E9" s="316"/>
      <c r="F9" s="316"/>
      <c r="G9" s="316"/>
      <c r="H9" s="316"/>
      <c r="I9" s="316"/>
      <c r="J9" s="2"/>
      <c r="K9" s="2"/>
      <c r="L9" s="2"/>
      <c r="M9" s="2"/>
      <c r="N9" s="2"/>
    </row>
    <row r="10" spans="1:14" ht="6.75" customHeight="1">
      <c r="C10" s="78"/>
      <c r="D10" s="78"/>
      <c r="E10" s="78"/>
      <c r="F10" s="78"/>
      <c r="G10" s="78"/>
      <c r="H10" s="78"/>
      <c r="I10" s="78"/>
      <c r="J10" s="2"/>
      <c r="K10" s="2"/>
      <c r="L10" s="2"/>
      <c r="M10" s="2"/>
      <c r="N10" s="2"/>
    </row>
    <row r="11" spans="1:14" ht="6.75" customHeight="1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3.5" thickBot="1">
      <c r="C12" s="79" t="s">
        <v>106</v>
      </c>
      <c r="D12" s="3" t="s">
        <v>107</v>
      </c>
      <c r="E12" s="2"/>
      <c r="F12" s="2"/>
      <c r="G12" s="2"/>
      <c r="H12" s="79" t="s">
        <v>108</v>
      </c>
      <c r="I12" s="3" t="s">
        <v>107</v>
      </c>
    </row>
    <row r="13" spans="1:14">
      <c r="A13" s="81"/>
      <c r="B13" s="85">
        <v>1</v>
      </c>
      <c r="C13" s="83" t="s">
        <v>109</v>
      </c>
      <c r="D13" s="84">
        <v>800000</v>
      </c>
      <c r="E13" s="2"/>
      <c r="F13" s="2"/>
      <c r="G13" s="85">
        <v>1</v>
      </c>
      <c r="H13" s="86" t="s">
        <v>110</v>
      </c>
      <c r="I13" s="304">
        <v>211232.83</v>
      </c>
    </row>
    <row r="14" spans="1:14" ht="23.25" customHeight="1">
      <c r="A14" s="81"/>
      <c r="B14" s="15">
        <v>2</v>
      </c>
      <c r="C14" s="94" t="s">
        <v>385</v>
      </c>
      <c r="D14" s="87">
        <v>19100920</v>
      </c>
      <c r="E14" s="2"/>
      <c r="F14" s="2"/>
      <c r="G14" s="15">
        <v>2</v>
      </c>
      <c r="H14" s="26" t="s">
        <v>112</v>
      </c>
      <c r="I14" s="286">
        <v>0</v>
      </c>
    </row>
    <row r="15" spans="1:14">
      <c r="A15" s="81"/>
      <c r="B15" s="15">
        <v>3</v>
      </c>
      <c r="C15" s="21" t="s">
        <v>111</v>
      </c>
      <c r="D15" s="87">
        <v>0</v>
      </c>
      <c r="E15" s="2"/>
      <c r="F15" s="2"/>
      <c r="G15" s="15">
        <v>3</v>
      </c>
      <c r="H15" s="26" t="s">
        <v>113</v>
      </c>
      <c r="I15" s="286">
        <v>486343</v>
      </c>
    </row>
    <row r="16" spans="1:14">
      <c r="A16" s="81"/>
      <c r="B16" s="15">
        <v>4</v>
      </c>
      <c r="C16" s="21" t="s">
        <v>115</v>
      </c>
      <c r="D16" s="87">
        <v>353000</v>
      </c>
      <c r="E16" s="2"/>
      <c r="F16" s="2"/>
      <c r="G16" s="15">
        <v>4</v>
      </c>
      <c r="H16" s="26" t="s">
        <v>114</v>
      </c>
      <c r="I16" s="286">
        <v>3930190</v>
      </c>
    </row>
    <row r="17" spans="1:9">
      <c r="A17" s="81"/>
      <c r="B17" s="15">
        <v>5</v>
      </c>
      <c r="C17" s="21" t="s">
        <v>117</v>
      </c>
      <c r="D17" s="87">
        <v>300000</v>
      </c>
      <c r="E17" s="2"/>
      <c r="F17" s="2"/>
      <c r="G17" s="15">
        <v>5</v>
      </c>
      <c r="H17" s="21" t="s">
        <v>368</v>
      </c>
      <c r="I17" s="286">
        <v>300000</v>
      </c>
    </row>
    <row r="18" spans="1:9">
      <c r="A18" s="81"/>
      <c r="B18" s="15">
        <v>6</v>
      </c>
      <c r="C18" s="21" t="s">
        <v>119</v>
      </c>
      <c r="D18" s="87">
        <v>0</v>
      </c>
      <c r="E18" s="2"/>
      <c r="F18" s="2"/>
      <c r="G18" s="15">
        <v>6</v>
      </c>
      <c r="H18" s="26" t="s">
        <v>116</v>
      </c>
      <c r="I18" s="286">
        <v>0</v>
      </c>
    </row>
    <row r="19" spans="1:9" ht="22.5">
      <c r="A19" s="81"/>
      <c r="B19" s="15">
        <v>7</v>
      </c>
      <c r="C19" s="21" t="s">
        <v>259</v>
      </c>
      <c r="D19" s="87">
        <v>0</v>
      </c>
      <c r="E19" s="2"/>
      <c r="F19" s="2"/>
      <c r="G19" s="15">
        <v>7</v>
      </c>
      <c r="H19" s="89" t="s">
        <v>118</v>
      </c>
      <c r="I19" s="286">
        <v>0</v>
      </c>
    </row>
    <row r="20" spans="1:9">
      <c r="A20" s="81"/>
      <c r="B20" s="15">
        <v>8</v>
      </c>
      <c r="C20" s="21" t="s">
        <v>260</v>
      </c>
      <c r="D20" s="87">
        <v>0</v>
      </c>
      <c r="E20" s="2"/>
      <c r="F20" s="2"/>
      <c r="G20" s="15">
        <v>8</v>
      </c>
      <c r="H20" s="89" t="s">
        <v>120</v>
      </c>
      <c r="I20" s="286">
        <v>0</v>
      </c>
    </row>
    <row r="21" spans="1:9" ht="22.5">
      <c r="A21" s="81"/>
      <c r="B21" s="15">
        <v>9</v>
      </c>
      <c r="C21" s="16" t="s">
        <v>122</v>
      </c>
      <c r="D21" s="90">
        <f>SUM(D13:D20)</f>
        <v>20553920</v>
      </c>
      <c r="E21" s="2"/>
      <c r="F21" s="2"/>
      <c r="G21" s="15">
        <v>9</v>
      </c>
      <c r="H21" s="89" t="s">
        <v>121</v>
      </c>
      <c r="I21" s="286">
        <v>0</v>
      </c>
    </row>
    <row r="22" spans="1:9">
      <c r="A22" s="81"/>
      <c r="B22" s="15">
        <v>10</v>
      </c>
      <c r="C22" s="21" t="s">
        <v>124</v>
      </c>
      <c r="D22" s="87">
        <f>D21-D23-D24-D25-D26-D27-D28</f>
        <v>2419425</v>
      </c>
      <c r="E22" s="2"/>
      <c r="F22" s="2"/>
      <c r="G22" s="15">
        <v>10</v>
      </c>
      <c r="H22" s="89" t="s">
        <v>123</v>
      </c>
      <c r="I22" s="286">
        <v>0</v>
      </c>
    </row>
    <row r="23" spans="1:9">
      <c r="A23" s="81"/>
      <c r="B23" s="15">
        <v>11</v>
      </c>
      <c r="C23" s="21" t="s">
        <v>24</v>
      </c>
      <c r="D23" s="87">
        <v>13006542</v>
      </c>
      <c r="E23" s="2"/>
      <c r="F23" s="2"/>
      <c r="G23" s="15">
        <v>11</v>
      </c>
      <c r="H23" s="91" t="s">
        <v>125</v>
      </c>
      <c r="I23" s="305">
        <f>SUM(I14:I22)</f>
        <v>4716533</v>
      </c>
    </row>
    <row r="24" spans="1:9">
      <c r="A24" s="81"/>
      <c r="B24" s="15">
        <v>12</v>
      </c>
      <c r="C24" s="21" t="s">
        <v>127</v>
      </c>
      <c r="D24" s="87">
        <v>4396211</v>
      </c>
      <c r="E24" s="2"/>
      <c r="F24" s="2"/>
      <c r="G24" s="15">
        <v>12</v>
      </c>
      <c r="H24" s="26" t="s">
        <v>126</v>
      </c>
      <c r="I24" s="286">
        <v>0</v>
      </c>
    </row>
    <row r="25" spans="1:9">
      <c r="A25" s="81"/>
      <c r="B25" s="15">
        <v>13</v>
      </c>
      <c r="C25" s="21" t="s">
        <v>129</v>
      </c>
      <c r="D25" s="87">
        <v>245399</v>
      </c>
      <c r="E25" s="2"/>
      <c r="F25" s="2"/>
      <c r="G25" s="15">
        <v>13</v>
      </c>
      <c r="H25" s="26" t="s">
        <v>128</v>
      </c>
      <c r="I25" s="286">
        <v>3825190</v>
      </c>
    </row>
    <row r="26" spans="1:9">
      <c r="A26" s="81"/>
      <c r="B26" s="15">
        <v>14</v>
      </c>
      <c r="C26" s="21" t="s">
        <v>130</v>
      </c>
      <c r="D26" s="87">
        <v>0</v>
      </c>
      <c r="E26" s="2"/>
      <c r="F26" s="2"/>
      <c r="G26" s="15">
        <v>14</v>
      </c>
      <c r="H26" s="26" t="s">
        <v>369</v>
      </c>
      <c r="I26" s="286">
        <v>300000</v>
      </c>
    </row>
    <row r="27" spans="1:9">
      <c r="A27" s="81"/>
      <c r="B27" s="15">
        <v>15</v>
      </c>
      <c r="C27" s="21" t="s">
        <v>132</v>
      </c>
      <c r="D27" s="87">
        <v>486343</v>
      </c>
      <c r="E27" s="2"/>
      <c r="F27" s="2"/>
      <c r="G27" s="15">
        <v>15</v>
      </c>
      <c r="H27" s="26" t="s">
        <v>131</v>
      </c>
      <c r="I27" s="286">
        <v>0</v>
      </c>
    </row>
    <row r="28" spans="1:9">
      <c r="A28" s="81"/>
      <c r="B28" s="15">
        <v>16</v>
      </c>
      <c r="C28" s="21" t="s">
        <v>134</v>
      </c>
      <c r="D28" s="87">
        <v>0</v>
      </c>
      <c r="E28" s="2"/>
      <c r="F28" s="2"/>
      <c r="G28" s="15">
        <v>16</v>
      </c>
      <c r="H28" s="26" t="s">
        <v>133</v>
      </c>
      <c r="I28" s="286">
        <v>388090</v>
      </c>
    </row>
    <row r="29" spans="1:9">
      <c r="A29" s="81"/>
      <c r="B29" s="15">
        <v>17</v>
      </c>
      <c r="C29" s="16" t="s">
        <v>136</v>
      </c>
      <c r="D29" s="90">
        <v>20553920</v>
      </c>
      <c r="E29" s="2"/>
      <c r="F29" s="2"/>
      <c r="G29" s="15">
        <v>17</v>
      </c>
      <c r="H29" s="91" t="s">
        <v>135</v>
      </c>
      <c r="I29" s="305">
        <f>SUM(I24:I28)</f>
        <v>4513280</v>
      </c>
    </row>
    <row r="30" spans="1:9">
      <c r="A30" s="81"/>
      <c r="B30" s="15">
        <v>18</v>
      </c>
      <c r="C30" s="16" t="s">
        <v>138</v>
      </c>
      <c r="D30" s="90">
        <f>+D21-D29</f>
        <v>0</v>
      </c>
      <c r="E30" s="2"/>
      <c r="F30" s="2"/>
      <c r="G30" s="15">
        <v>18</v>
      </c>
      <c r="H30" s="91" t="s">
        <v>137</v>
      </c>
      <c r="I30" s="305">
        <f>I13+I23-I29</f>
        <v>414485.83000000007</v>
      </c>
    </row>
    <row r="31" spans="1:9">
      <c r="A31" s="81"/>
      <c r="B31" s="81"/>
      <c r="C31" s="81"/>
      <c r="D31" s="33"/>
      <c r="E31" s="2"/>
      <c r="F31" s="2"/>
      <c r="G31" s="57"/>
      <c r="H31" s="92"/>
      <c r="I31" s="33"/>
    </row>
    <row r="32" spans="1:9" ht="13.5" thickBot="1">
      <c r="A32" s="81"/>
      <c r="B32" s="1"/>
      <c r="C32" s="79" t="s">
        <v>139</v>
      </c>
      <c r="D32" s="3" t="s">
        <v>107</v>
      </c>
      <c r="E32" s="2"/>
      <c r="F32" s="2"/>
      <c r="G32" s="2"/>
      <c r="H32" s="2"/>
      <c r="I32" s="2"/>
    </row>
    <row r="33" spans="1:9" ht="13.5" thickBot="1">
      <c r="A33" s="81"/>
      <c r="B33" s="85">
        <v>1</v>
      </c>
      <c r="C33" s="93" t="s">
        <v>110</v>
      </c>
      <c r="D33" s="302">
        <v>249036.35</v>
      </c>
      <c r="E33" s="2"/>
      <c r="F33" s="2"/>
      <c r="G33" s="2"/>
      <c r="H33" s="79" t="s">
        <v>140</v>
      </c>
      <c r="I33" s="3" t="s">
        <v>107</v>
      </c>
    </row>
    <row r="34" spans="1:9">
      <c r="A34" s="81"/>
      <c r="B34" s="15">
        <v>2</v>
      </c>
      <c r="C34" s="21" t="s">
        <v>141</v>
      </c>
      <c r="D34" s="303">
        <v>111083.49</v>
      </c>
      <c r="E34" s="2"/>
      <c r="F34" s="2"/>
      <c r="G34" s="85">
        <v>1</v>
      </c>
      <c r="H34" s="93" t="s">
        <v>110</v>
      </c>
      <c r="I34" s="304">
        <v>248000</v>
      </c>
    </row>
    <row r="35" spans="1:9">
      <c r="A35" s="81"/>
      <c r="B35" s="15">
        <v>3</v>
      </c>
      <c r="C35" s="94" t="s">
        <v>143</v>
      </c>
      <c r="D35" s="286">
        <v>0</v>
      </c>
      <c r="E35" s="2"/>
      <c r="F35" s="2"/>
      <c r="G35" s="15">
        <v>2</v>
      </c>
      <c r="H35" s="21" t="s">
        <v>142</v>
      </c>
      <c r="I35" s="286">
        <v>52000</v>
      </c>
    </row>
    <row r="36" spans="1:9">
      <c r="A36" s="81"/>
      <c r="B36" s="15">
        <v>4</v>
      </c>
      <c r="C36" s="94" t="s">
        <v>145</v>
      </c>
      <c r="D36" s="286">
        <v>0</v>
      </c>
      <c r="E36" s="2"/>
      <c r="F36" s="2"/>
      <c r="G36" s="15">
        <v>3</v>
      </c>
      <c r="H36" s="16" t="s">
        <v>144</v>
      </c>
      <c r="I36" s="305">
        <f>I35</f>
        <v>52000</v>
      </c>
    </row>
    <row r="37" spans="1:9" ht="14.85" customHeight="1">
      <c r="A37" s="81"/>
      <c r="B37" s="15">
        <v>5</v>
      </c>
      <c r="C37" s="21" t="s">
        <v>147</v>
      </c>
      <c r="D37" s="286">
        <v>0</v>
      </c>
      <c r="E37" s="2"/>
      <c r="F37" s="2"/>
      <c r="G37" s="15">
        <v>4</v>
      </c>
      <c r="H37" s="21" t="s">
        <v>146</v>
      </c>
      <c r="I37" s="286">
        <v>300000</v>
      </c>
    </row>
    <row r="38" spans="1:9" ht="14.85" customHeight="1">
      <c r="B38" s="15">
        <v>6</v>
      </c>
      <c r="C38" s="21" t="s">
        <v>149</v>
      </c>
      <c r="D38" s="286">
        <v>0</v>
      </c>
      <c r="E38" s="2"/>
      <c r="F38" s="2"/>
      <c r="G38" s="15">
        <v>5</v>
      </c>
      <c r="H38" s="21" t="s">
        <v>148</v>
      </c>
      <c r="I38" s="286">
        <v>0</v>
      </c>
    </row>
    <row r="39" spans="1:9" s="1" customFormat="1" ht="14.85" customHeight="1">
      <c r="B39" s="15">
        <v>7</v>
      </c>
      <c r="C39" s="21" t="s">
        <v>151</v>
      </c>
      <c r="D39" s="286">
        <v>0</v>
      </c>
      <c r="E39" s="2"/>
      <c r="F39" s="2"/>
      <c r="G39" s="15">
        <v>6</v>
      </c>
      <c r="H39" s="16" t="s">
        <v>150</v>
      </c>
      <c r="I39" s="305">
        <f>I37+I38</f>
        <v>300000</v>
      </c>
    </row>
    <row r="40" spans="1:9" s="1" customFormat="1" ht="14.85" customHeight="1">
      <c r="B40" s="15">
        <v>8</v>
      </c>
      <c r="C40" s="16" t="s">
        <v>152</v>
      </c>
      <c r="D40" s="305">
        <f>SUM(D34:D39)</f>
        <v>111083.49</v>
      </c>
      <c r="E40" s="2"/>
      <c r="F40" s="2"/>
      <c r="G40" s="15">
        <v>7</v>
      </c>
      <c r="H40" s="16" t="s">
        <v>137</v>
      </c>
      <c r="I40" s="305">
        <f>I34+I36-I39</f>
        <v>0</v>
      </c>
    </row>
    <row r="41" spans="1:9" s="1" customFormat="1" ht="14.85" customHeight="1" thickBot="1">
      <c r="B41" s="15">
        <v>9</v>
      </c>
      <c r="C41" s="21" t="s">
        <v>153</v>
      </c>
      <c r="D41" s="286">
        <v>0</v>
      </c>
      <c r="E41" s="2"/>
      <c r="F41" s="2"/>
      <c r="G41" s="96"/>
      <c r="H41" s="97"/>
      <c r="I41" s="306"/>
    </row>
    <row r="42" spans="1:9" s="1" customFormat="1" ht="14.85" customHeight="1">
      <c r="B42" s="15">
        <v>10</v>
      </c>
      <c r="C42" s="21" t="s">
        <v>154</v>
      </c>
      <c r="D42" s="286">
        <v>0</v>
      </c>
      <c r="E42" s="2"/>
      <c r="F42" s="2"/>
      <c r="G42" s="98"/>
      <c r="H42" s="98"/>
      <c r="I42" s="98"/>
    </row>
    <row r="43" spans="1:9" s="1" customFormat="1" ht="14.85" customHeight="1">
      <c r="B43" s="15">
        <v>11</v>
      </c>
      <c r="C43" s="21" t="s">
        <v>155</v>
      </c>
      <c r="D43" s="286">
        <v>0</v>
      </c>
      <c r="E43" s="95"/>
      <c r="F43" s="95"/>
      <c r="G43" s="57"/>
      <c r="H43" s="92"/>
      <c r="I43" s="92"/>
    </row>
    <row r="44" spans="1:9" s="1" customFormat="1" ht="14.85" customHeight="1">
      <c r="B44" s="15">
        <v>12</v>
      </c>
      <c r="C44" s="94" t="s">
        <v>156</v>
      </c>
      <c r="D44" s="286">
        <v>353000</v>
      </c>
      <c r="E44" s="2"/>
      <c r="F44" s="2"/>
      <c r="G44" s="99"/>
      <c r="H44" s="100"/>
      <c r="I44" s="100"/>
    </row>
    <row r="45" spans="1:9" s="1" customFormat="1" ht="14.85" customHeight="1">
      <c r="B45" s="15">
        <v>13</v>
      </c>
      <c r="C45" s="21" t="s">
        <v>157</v>
      </c>
      <c r="D45" s="286">
        <v>0</v>
      </c>
      <c r="E45" s="2"/>
      <c r="F45" s="2"/>
      <c r="G45" s="100"/>
      <c r="H45" s="100"/>
      <c r="I45" s="100"/>
    </row>
    <row r="46" spans="1:9" s="1" customFormat="1" ht="14.85" customHeight="1">
      <c r="B46" s="15">
        <v>14</v>
      </c>
      <c r="C46" s="16" t="s">
        <v>150</v>
      </c>
      <c r="D46" s="305">
        <f>SUM(D41:D45)</f>
        <v>353000</v>
      </c>
      <c r="E46" s="2"/>
      <c r="F46" s="2"/>
      <c r="G46" s="100"/>
      <c r="H46" s="100"/>
      <c r="I46" s="100"/>
    </row>
    <row r="47" spans="1:9" s="1" customFormat="1">
      <c r="B47" s="25">
        <v>15</v>
      </c>
      <c r="C47" s="16" t="s">
        <v>137</v>
      </c>
      <c r="D47" s="307">
        <f>D33+D40-D46</f>
        <v>7119.8400000000256</v>
      </c>
      <c r="E47" s="2"/>
      <c r="F47" s="2"/>
      <c r="G47" s="100"/>
      <c r="H47" s="100"/>
      <c r="I47" s="100"/>
    </row>
    <row r="48" spans="1:9" s="1" customFormat="1">
      <c r="B48" s="57"/>
      <c r="C48" s="92"/>
      <c r="D48" s="102"/>
      <c r="E48" s="95"/>
      <c r="F48" s="95"/>
      <c r="G48" s="2"/>
      <c r="H48" s="2"/>
      <c r="I48" s="2"/>
    </row>
    <row r="49" spans="1:12" s="1" customFormat="1">
      <c r="B49" s="57"/>
      <c r="C49" s="92"/>
      <c r="D49" s="102"/>
      <c r="E49" s="2"/>
      <c r="F49" s="2"/>
      <c r="G49" s="2"/>
      <c r="H49" s="2"/>
      <c r="I49" s="2"/>
    </row>
    <row r="50" spans="1:12" s="1" customFormat="1">
      <c r="A50" s="101"/>
      <c r="B50"/>
      <c r="C50" s="2" t="s">
        <v>158</v>
      </c>
      <c r="D50" s="2" t="s">
        <v>394</v>
      </c>
      <c r="E50" s="2"/>
      <c r="F50" s="2"/>
      <c r="G50" s="2"/>
      <c r="H50" s="2"/>
      <c r="I50" s="2"/>
      <c r="J50" s="98"/>
      <c r="K50" s="98"/>
      <c r="L50" s="98"/>
    </row>
    <row r="51" spans="1:12" s="1" customFormat="1">
      <c r="B51"/>
      <c r="C51" s="2" t="s">
        <v>160</v>
      </c>
      <c r="D51" s="2" t="s">
        <v>394</v>
      </c>
      <c r="E51" s="2"/>
      <c r="F51" s="2"/>
      <c r="G51" s="2"/>
      <c r="H51" s="2" t="s">
        <v>159</v>
      </c>
      <c r="I51" s="2"/>
      <c r="J51" s="98"/>
      <c r="K51" s="98"/>
      <c r="L51" s="98"/>
    </row>
    <row r="52" spans="1:12" s="1" customFormat="1">
      <c r="B52"/>
      <c r="C52" s="2" t="s">
        <v>161</v>
      </c>
      <c r="D52" s="2" t="s">
        <v>162</v>
      </c>
      <c r="E52" s="2"/>
      <c r="F52" s="2"/>
      <c r="G52" s="2"/>
      <c r="H52" s="2" t="s">
        <v>159</v>
      </c>
      <c r="I52" s="2"/>
      <c r="J52" s="98"/>
      <c r="K52" s="98"/>
      <c r="L52" s="98"/>
    </row>
    <row r="53" spans="1:12" s="1" customFormat="1">
      <c r="B53"/>
      <c r="C53"/>
      <c r="D53"/>
      <c r="E53" s="100"/>
      <c r="F53" s="100"/>
      <c r="G53" s="2"/>
      <c r="H53" s="2" t="s">
        <v>159</v>
      </c>
      <c r="I53" s="2"/>
      <c r="J53" s="98"/>
      <c r="K53" s="98"/>
      <c r="L53" s="98"/>
    </row>
    <row r="54" spans="1:12" s="1" customFormat="1">
      <c r="B54"/>
      <c r="C54"/>
      <c r="D54"/>
      <c r="E54" s="100"/>
      <c r="F54" s="100"/>
      <c r="G54"/>
      <c r="H54"/>
      <c r="I54"/>
    </row>
    <row r="55" spans="1:12" s="1" customFormat="1">
      <c r="B55"/>
      <c r="C55"/>
      <c r="D55"/>
      <c r="E55" s="100"/>
      <c r="F55" s="100"/>
      <c r="G55"/>
      <c r="H55"/>
      <c r="I55"/>
    </row>
    <row r="59" spans="1:12" ht="6.75" customHeight="1"/>
  </sheetData>
  <sheetProtection selectLockedCells="1" selectUnlockedCells="1"/>
  <mergeCells count="3">
    <mergeCell ref="C5:I5"/>
    <mergeCell ref="C7:I7"/>
    <mergeCell ref="C9:I9"/>
  </mergeCells>
  <pageMargins left="0.76527777777777772" right="0.31944444444444442" top="0.25416666666666665" bottom="0.2951388888888889" header="0.51180555555555551" footer="0.51180555555555551"/>
  <pageSetup paperSize="9" scale="99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22" zoomScale="130" zoomScaleNormal="130" workbookViewId="0">
      <selection activeCell="G27" sqref="G27"/>
    </sheetView>
  </sheetViews>
  <sheetFormatPr defaultRowHeight="12.75"/>
  <cols>
    <col min="1" max="1" width="4.7109375" customWidth="1"/>
    <col min="2" max="2" width="3.28515625" customWidth="1"/>
    <col min="3" max="3" width="55.7109375" customWidth="1"/>
    <col min="4" max="4" width="4" customWidth="1"/>
    <col min="6" max="6" width="4" customWidth="1"/>
  </cols>
  <sheetData>
    <row r="1" spans="1:6">
      <c r="A1" s="328" t="s">
        <v>0</v>
      </c>
      <c r="B1" s="328"/>
      <c r="C1" s="328"/>
      <c r="D1" s="2"/>
      <c r="E1" s="329" t="s">
        <v>163</v>
      </c>
      <c r="F1" s="329"/>
    </row>
    <row r="2" spans="1:6">
      <c r="A2" s="328" t="s">
        <v>2</v>
      </c>
      <c r="B2" s="328"/>
      <c r="C2" s="328"/>
      <c r="D2" s="2"/>
      <c r="E2" s="2"/>
      <c r="F2" s="2"/>
    </row>
    <row r="3" spans="1:6">
      <c r="B3" s="2"/>
      <c r="C3" s="2"/>
      <c r="D3" s="2"/>
      <c r="E3" s="2"/>
      <c r="F3" s="2"/>
    </row>
    <row r="4" spans="1:6">
      <c r="B4" s="330" t="s">
        <v>382</v>
      </c>
      <c r="C4" s="330"/>
      <c r="D4" s="330"/>
      <c r="E4" s="330"/>
      <c r="F4" s="330"/>
    </row>
    <row r="5" spans="1:6">
      <c r="B5" s="2"/>
      <c r="C5" s="2"/>
      <c r="D5" s="2"/>
      <c r="E5" s="2"/>
      <c r="F5" s="2"/>
    </row>
    <row r="6" spans="1:6">
      <c r="B6" s="316" t="s">
        <v>105</v>
      </c>
      <c r="C6" s="316"/>
      <c r="D6" s="316"/>
      <c r="E6" s="316"/>
      <c r="F6" s="316"/>
    </row>
    <row r="7" spans="1:6">
      <c r="B7" s="2"/>
      <c r="C7" s="2"/>
      <c r="D7" s="2"/>
      <c r="E7" s="2"/>
      <c r="F7" s="2"/>
    </row>
    <row r="8" spans="1:6" ht="12.75" customHeight="1">
      <c r="B8" s="316" t="s">
        <v>257</v>
      </c>
      <c r="C8" s="316"/>
      <c r="D8" s="316"/>
      <c r="E8" s="316"/>
      <c r="F8" s="316"/>
    </row>
    <row r="9" spans="1:6" ht="12" customHeight="1">
      <c r="B9" s="2"/>
      <c r="C9" s="2"/>
      <c r="D9" s="2"/>
      <c r="E9" s="2"/>
      <c r="F9" s="2"/>
    </row>
    <row r="10" spans="1:6" ht="21" customHeight="1">
      <c r="B10" s="331" t="s">
        <v>164</v>
      </c>
      <c r="C10" s="331"/>
      <c r="D10" s="331"/>
      <c r="E10" s="80" t="s">
        <v>107</v>
      </c>
      <c r="F10" s="2"/>
    </row>
    <row r="11" spans="1:6">
      <c r="B11" s="82">
        <v>1</v>
      </c>
      <c r="C11" s="83" t="s">
        <v>165</v>
      </c>
      <c r="D11" s="103"/>
      <c r="E11" s="84">
        <v>486340</v>
      </c>
      <c r="F11" s="2"/>
    </row>
    <row r="12" spans="1:6">
      <c r="B12" s="15">
        <v>2</v>
      </c>
      <c r="C12" s="21" t="s">
        <v>166</v>
      </c>
      <c r="D12" s="104"/>
      <c r="E12" s="88">
        <v>18614580</v>
      </c>
      <c r="F12" s="2"/>
    </row>
    <row r="13" spans="1:6">
      <c r="B13" s="15">
        <v>3</v>
      </c>
      <c r="C13" s="21" t="s">
        <v>111</v>
      </c>
      <c r="D13" s="104"/>
      <c r="E13" s="88"/>
      <c r="F13" s="2"/>
    </row>
    <row r="14" spans="1:6">
      <c r="B14" s="15">
        <v>4</v>
      </c>
      <c r="C14" s="21" t="s">
        <v>167</v>
      </c>
      <c r="D14" s="104"/>
      <c r="E14" s="88">
        <v>1250000</v>
      </c>
      <c r="F14" s="2"/>
    </row>
    <row r="15" spans="1:6">
      <c r="B15" s="15">
        <v>5</v>
      </c>
      <c r="C15" s="21" t="s">
        <v>370</v>
      </c>
      <c r="D15" s="104"/>
      <c r="E15" s="88">
        <v>300000</v>
      </c>
      <c r="F15" s="2"/>
    </row>
    <row r="16" spans="1:6">
      <c r="B16" s="15">
        <v>6</v>
      </c>
      <c r="C16" s="21" t="s">
        <v>24</v>
      </c>
      <c r="D16" s="104"/>
      <c r="E16" s="88">
        <v>13006542</v>
      </c>
      <c r="F16" s="2"/>
    </row>
    <row r="17" spans="2:6">
      <c r="B17" s="15">
        <v>7</v>
      </c>
      <c r="C17" s="21" t="s">
        <v>168</v>
      </c>
      <c r="D17" s="104"/>
      <c r="E17" s="88">
        <v>353000</v>
      </c>
      <c r="F17" s="2"/>
    </row>
    <row r="18" spans="2:6">
      <c r="B18" s="15">
        <v>8</v>
      </c>
      <c r="C18" s="105" t="s">
        <v>169</v>
      </c>
      <c r="D18" s="104"/>
      <c r="E18" s="88">
        <v>0</v>
      </c>
      <c r="F18" s="2"/>
    </row>
    <row r="19" spans="2:6">
      <c r="B19" s="15">
        <v>9</v>
      </c>
      <c r="C19" s="105" t="s">
        <v>170</v>
      </c>
      <c r="D19" s="104"/>
      <c r="E19" s="88">
        <v>300000</v>
      </c>
      <c r="F19" s="2"/>
    </row>
    <row r="20" spans="2:6">
      <c r="B20" s="15">
        <v>10</v>
      </c>
      <c r="C20" s="105" t="s">
        <v>171</v>
      </c>
      <c r="D20" s="104"/>
      <c r="E20" s="88">
        <v>2000</v>
      </c>
      <c r="F20" s="2"/>
    </row>
    <row r="21" spans="2:6">
      <c r="B21" s="15">
        <v>11</v>
      </c>
      <c r="C21" s="21" t="s">
        <v>172</v>
      </c>
      <c r="D21" s="104"/>
      <c r="E21" s="22">
        <v>34</v>
      </c>
      <c r="F21" s="2"/>
    </row>
    <row r="22" spans="2:6">
      <c r="B22" s="106">
        <v>12</v>
      </c>
      <c r="C22" s="107" t="s">
        <v>173</v>
      </c>
      <c r="D22" s="107"/>
      <c r="E22" s="108">
        <v>0</v>
      </c>
      <c r="F22" s="2"/>
    </row>
    <row r="23" spans="2:6">
      <c r="B23" s="2"/>
      <c r="C23" s="33"/>
      <c r="D23" s="33"/>
      <c r="E23" s="33"/>
      <c r="F23" s="2"/>
    </row>
    <row r="24" spans="2:6">
      <c r="B24" s="2"/>
      <c r="C24" s="2"/>
      <c r="D24" s="2"/>
      <c r="E24" s="2"/>
      <c r="F24" s="2"/>
    </row>
    <row r="25" spans="2:6">
      <c r="B25" s="331" t="s">
        <v>174</v>
      </c>
      <c r="C25" s="331"/>
      <c r="D25" s="331"/>
      <c r="E25" s="80" t="s">
        <v>107</v>
      </c>
      <c r="F25" s="2"/>
    </row>
    <row r="26" spans="2:6">
      <c r="B26" s="109">
        <v>1</v>
      </c>
      <c r="C26" s="110" t="s">
        <v>175</v>
      </c>
      <c r="D26" s="103"/>
      <c r="E26" s="111">
        <v>800000</v>
      </c>
      <c r="F26" s="2"/>
    </row>
    <row r="27" spans="2:6">
      <c r="B27" s="15">
        <v>2</v>
      </c>
      <c r="C27" s="21"/>
      <c r="D27" s="104"/>
      <c r="E27" s="112"/>
      <c r="F27" s="2"/>
    </row>
    <row r="28" spans="2:6">
      <c r="B28" s="15">
        <v>3</v>
      </c>
      <c r="C28" s="26"/>
      <c r="D28" s="104"/>
      <c r="E28" s="112"/>
      <c r="F28" s="2"/>
    </row>
    <row r="29" spans="2:6">
      <c r="B29" s="15">
        <v>4</v>
      </c>
      <c r="C29" s="26"/>
      <c r="D29" s="104"/>
      <c r="E29" s="112"/>
      <c r="F29" s="2"/>
    </row>
    <row r="30" spans="2:6">
      <c r="B30" s="15">
        <v>5</v>
      </c>
      <c r="C30" s="26"/>
      <c r="D30" s="104"/>
      <c r="E30" s="112"/>
      <c r="F30" s="2"/>
    </row>
    <row r="31" spans="2:6">
      <c r="B31" s="113">
        <v>6</v>
      </c>
      <c r="C31" s="114"/>
      <c r="D31" s="107"/>
      <c r="E31" s="115"/>
      <c r="F31" s="2"/>
    </row>
    <row r="32" spans="2:6">
      <c r="B32" s="2"/>
      <c r="C32" s="33"/>
      <c r="D32" s="33"/>
      <c r="E32" s="33"/>
      <c r="F32" s="2"/>
    </row>
    <row r="33" spans="2:7">
      <c r="B33" s="2"/>
      <c r="C33" s="2"/>
      <c r="D33" s="2"/>
      <c r="E33" s="2"/>
      <c r="F33" s="2"/>
    </row>
    <row r="34" spans="2:7">
      <c r="B34" s="2"/>
      <c r="C34" s="332" t="s">
        <v>176</v>
      </c>
      <c r="D34" s="332"/>
      <c r="E34" s="80" t="s">
        <v>107</v>
      </c>
      <c r="F34" s="2"/>
    </row>
    <row r="35" spans="2:7">
      <c r="B35" s="109">
        <v>1</v>
      </c>
      <c r="C35" s="117" t="s">
        <v>177</v>
      </c>
      <c r="D35" s="103"/>
      <c r="E35" s="118">
        <v>0</v>
      </c>
      <c r="F35" s="2"/>
    </row>
    <row r="36" spans="2:7">
      <c r="B36" s="15">
        <v>2</v>
      </c>
      <c r="C36" s="26" t="s">
        <v>178</v>
      </c>
      <c r="D36" s="104"/>
      <c r="E36" s="88">
        <v>388090</v>
      </c>
      <c r="F36" s="2"/>
    </row>
    <row r="37" spans="2:7">
      <c r="B37" s="113">
        <v>3</v>
      </c>
      <c r="C37" s="119" t="s">
        <v>179</v>
      </c>
      <c r="D37" s="107"/>
      <c r="E37" s="120"/>
      <c r="F37" s="2"/>
    </row>
    <row r="38" spans="2:7">
      <c r="B38" s="2"/>
      <c r="C38" s="33"/>
      <c r="D38" s="33"/>
      <c r="E38" s="33"/>
      <c r="F38" s="2"/>
    </row>
    <row r="39" spans="2:7">
      <c r="B39" s="2"/>
      <c r="C39" s="2"/>
      <c r="D39" s="2"/>
      <c r="E39" s="2"/>
      <c r="F39" s="2"/>
    </row>
    <row r="40" spans="2:7">
      <c r="B40" s="333" t="s">
        <v>180</v>
      </c>
      <c r="C40" s="333"/>
      <c r="D40" s="333"/>
      <c r="E40" s="333"/>
      <c r="F40" s="2"/>
    </row>
    <row r="41" spans="2:7">
      <c r="B41" s="334"/>
      <c r="C41" s="334"/>
      <c r="D41" s="334"/>
      <c r="E41" s="334"/>
      <c r="F41" s="2"/>
    </row>
    <row r="42" spans="2:7">
      <c r="B42" s="327"/>
      <c r="C42" s="327"/>
      <c r="D42" s="327"/>
      <c r="E42" s="327"/>
      <c r="F42" s="2"/>
    </row>
    <row r="43" spans="2:7">
      <c r="B43" s="335"/>
      <c r="C43" s="335"/>
      <c r="D43" s="335"/>
      <c r="E43" s="335"/>
      <c r="F43" s="2"/>
    </row>
    <row r="44" spans="2:7">
      <c r="B44" s="2"/>
      <c r="C44" s="326"/>
      <c r="D44" s="326"/>
      <c r="E44" s="326"/>
      <c r="F44" s="326"/>
    </row>
    <row r="45" spans="2:7">
      <c r="B45" s="2"/>
      <c r="C45" s="316" t="s">
        <v>181</v>
      </c>
      <c r="D45" s="316"/>
      <c r="E45" s="316"/>
      <c r="F45" s="316"/>
    </row>
    <row r="46" spans="2:7">
      <c r="B46" s="2"/>
      <c r="C46" s="2" t="s">
        <v>392</v>
      </c>
      <c r="D46" s="2"/>
      <c r="E46" s="2"/>
      <c r="F46" s="2"/>
      <c r="G46" s="2"/>
    </row>
    <row r="47" spans="2:7">
      <c r="B47" s="2"/>
      <c r="C47" s="316" t="s">
        <v>182</v>
      </c>
      <c r="D47" s="316"/>
      <c r="E47" s="316"/>
      <c r="F47" s="316"/>
      <c r="G47" s="2"/>
    </row>
    <row r="48" spans="2:7">
      <c r="B48" s="2"/>
      <c r="C48" s="2" t="s">
        <v>393</v>
      </c>
      <c r="D48" s="2"/>
      <c r="E48" s="2"/>
      <c r="F48" s="2"/>
      <c r="G48" s="2"/>
    </row>
    <row r="49" spans="2:7">
      <c r="B49" s="2"/>
      <c r="C49" s="316" t="s">
        <v>183</v>
      </c>
      <c r="D49" s="316"/>
      <c r="E49" s="316"/>
      <c r="F49" s="316"/>
      <c r="G49" s="2"/>
    </row>
    <row r="50" spans="2:7">
      <c r="B50" s="2"/>
      <c r="C50" s="2"/>
      <c r="D50" s="2"/>
      <c r="E50" s="2"/>
      <c r="F50" s="2"/>
      <c r="G50" s="2"/>
    </row>
    <row r="51" spans="2:7">
      <c r="B51" s="316" t="s">
        <v>184</v>
      </c>
      <c r="C51" s="316"/>
      <c r="D51" s="316"/>
      <c r="E51" s="316"/>
      <c r="F51" s="316"/>
    </row>
    <row r="52" spans="2:7">
      <c r="B52" s="316" t="s">
        <v>185</v>
      </c>
      <c r="C52" s="316"/>
      <c r="D52" s="316"/>
      <c r="E52" s="316"/>
      <c r="F52" s="316"/>
    </row>
  </sheetData>
  <sheetProtection selectLockedCells="1" selectUnlockedCells="1"/>
  <mergeCells count="19">
    <mergeCell ref="B52:F52"/>
    <mergeCell ref="B43:E43"/>
    <mergeCell ref="C44:F44"/>
    <mergeCell ref="C45:F45"/>
    <mergeCell ref="C47:F47"/>
    <mergeCell ref="C49:F49"/>
    <mergeCell ref="B51:F51"/>
    <mergeCell ref="B42:E42"/>
    <mergeCell ref="A1:C1"/>
    <mergeCell ref="E1:F1"/>
    <mergeCell ref="A2:C2"/>
    <mergeCell ref="B4:F4"/>
    <mergeCell ref="B6:F6"/>
    <mergeCell ref="B8:F8"/>
    <mergeCell ref="B10:D10"/>
    <mergeCell ref="B25:D25"/>
    <mergeCell ref="C34:D34"/>
    <mergeCell ref="B40:E40"/>
    <mergeCell ref="B41:E41"/>
  </mergeCells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13" workbookViewId="0">
      <selection activeCell="C41" sqref="C41"/>
    </sheetView>
  </sheetViews>
  <sheetFormatPr defaultRowHeight="12.75"/>
  <cols>
    <col min="1" max="1" width="35.7109375" customWidth="1"/>
    <col min="2" max="6" width="17.7109375" customWidth="1"/>
  </cols>
  <sheetData>
    <row r="1" spans="1:8">
      <c r="A1" t="s">
        <v>0</v>
      </c>
      <c r="F1" s="3" t="s">
        <v>186</v>
      </c>
    </row>
    <row r="2" spans="1:8">
      <c r="A2" t="s">
        <v>187</v>
      </c>
      <c r="B2" s="336"/>
      <c r="C2" s="336"/>
      <c r="D2" s="336"/>
    </row>
    <row r="4" spans="1:8">
      <c r="A4" s="317" t="s">
        <v>378</v>
      </c>
      <c r="B4" s="317"/>
      <c r="C4" s="317"/>
      <c r="D4" s="317"/>
      <c r="E4" s="317"/>
      <c r="F4" s="317"/>
    </row>
    <row r="6" spans="1:8">
      <c r="A6" s="317" t="s">
        <v>188</v>
      </c>
      <c r="B6" s="317"/>
      <c r="C6" s="317"/>
      <c r="D6" s="317"/>
      <c r="E6" s="317"/>
      <c r="F6" s="317"/>
    </row>
    <row r="7" spans="1:8">
      <c r="A7" s="121" t="s">
        <v>189</v>
      </c>
      <c r="B7" s="8" t="s">
        <v>190</v>
      </c>
      <c r="C7" s="9" t="s">
        <v>191</v>
      </c>
      <c r="D7" s="116"/>
      <c r="E7" s="116"/>
      <c r="F7" s="57" t="s">
        <v>107</v>
      </c>
      <c r="G7" s="2"/>
      <c r="H7" s="2"/>
    </row>
    <row r="8" spans="1:8">
      <c r="A8" s="122" t="s">
        <v>192</v>
      </c>
      <c r="B8" s="309">
        <v>0</v>
      </c>
      <c r="C8" s="310">
        <v>0</v>
      </c>
      <c r="D8" s="33"/>
      <c r="E8" s="316" t="s">
        <v>193</v>
      </c>
      <c r="F8" s="316"/>
      <c r="G8" s="2"/>
    </row>
    <row r="9" spans="1:8">
      <c r="A9" s="123"/>
      <c r="B9" s="21"/>
      <c r="C9" s="22"/>
      <c r="D9" s="33"/>
      <c r="E9" s="316" t="s">
        <v>194</v>
      </c>
      <c r="F9" s="316"/>
      <c r="G9" s="2"/>
    </row>
    <row r="10" spans="1:8">
      <c r="A10" s="123"/>
      <c r="B10" s="21"/>
      <c r="C10" s="22"/>
      <c r="D10" s="33"/>
      <c r="E10" s="316" t="s">
        <v>195</v>
      </c>
      <c r="F10" s="316"/>
      <c r="G10" s="2"/>
    </row>
    <row r="11" spans="1:8">
      <c r="A11" s="124"/>
      <c r="B11" s="125"/>
      <c r="C11" s="126"/>
      <c r="D11" s="33"/>
      <c r="E11" s="33"/>
      <c r="F11" s="33"/>
      <c r="G11" s="2"/>
    </row>
    <row r="12" spans="1:8">
      <c r="A12" s="2"/>
      <c r="B12" s="2"/>
      <c r="C12" s="2"/>
      <c r="D12" s="2"/>
      <c r="E12" s="2"/>
      <c r="F12" s="80" t="s">
        <v>107</v>
      </c>
      <c r="G12" s="2"/>
    </row>
    <row r="13" spans="1:8">
      <c r="A13" s="317" t="s">
        <v>196</v>
      </c>
      <c r="B13" s="317"/>
      <c r="C13" s="317"/>
      <c r="D13" s="317"/>
      <c r="E13" s="317"/>
      <c r="F13" s="317"/>
      <c r="G13" s="2"/>
    </row>
    <row r="14" spans="1:8">
      <c r="A14" s="121" t="s">
        <v>189</v>
      </c>
      <c r="B14" s="8" t="s">
        <v>190</v>
      </c>
      <c r="C14" s="8" t="s">
        <v>191</v>
      </c>
      <c r="D14" s="8" t="s">
        <v>197</v>
      </c>
      <c r="E14" s="8" t="s">
        <v>198</v>
      </c>
      <c r="F14" s="9" t="s">
        <v>199</v>
      </c>
      <c r="G14" s="2"/>
    </row>
    <row r="15" spans="1:8">
      <c r="A15" s="127" t="s">
        <v>200</v>
      </c>
      <c r="B15" s="280">
        <f>SUM(B16:B22)</f>
        <v>3445190</v>
      </c>
      <c r="C15" s="280">
        <f>SUM(C16:C22)</f>
        <v>50000</v>
      </c>
      <c r="D15" s="280">
        <f>SUM(D16:D22)</f>
        <v>3395190</v>
      </c>
      <c r="E15" s="280"/>
      <c r="F15" s="284"/>
      <c r="G15" s="2"/>
    </row>
    <row r="16" spans="1:8" ht="24.95" customHeight="1">
      <c r="A16" s="300" t="s">
        <v>379</v>
      </c>
      <c r="B16" s="281">
        <v>1042630</v>
      </c>
      <c r="C16" s="281"/>
      <c r="D16" s="281">
        <v>1042630</v>
      </c>
      <c r="E16" s="281"/>
      <c r="F16" s="285"/>
      <c r="G16" s="2"/>
    </row>
    <row r="17" spans="1:7" ht="24.95" customHeight="1">
      <c r="A17" s="301" t="s">
        <v>380</v>
      </c>
      <c r="B17" s="282">
        <v>1472560</v>
      </c>
      <c r="C17" s="282"/>
      <c r="D17" s="282">
        <v>1472560</v>
      </c>
      <c r="E17" s="282"/>
      <c r="F17" s="286"/>
      <c r="G17" s="2"/>
    </row>
    <row r="18" spans="1:7" ht="24.95" customHeight="1">
      <c r="A18" s="311" t="s">
        <v>383</v>
      </c>
      <c r="B18" s="312">
        <v>430000</v>
      </c>
      <c r="C18" s="312"/>
      <c r="D18" s="312">
        <v>430000</v>
      </c>
      <c r="E18" s="282"/>
      <c r="F18" s="286"/>
      <c r="G18" s="2"/>
    </row>
    <row r="19" spans="1:7" ht="24.95" customHeight="1">
      <c r="A19" s="301" t="s">
        <v>384</v>
      </c>
      <c r="B19" s="282">
        <v>450000</v>
      </c>
      <c r="C19" s="282"/>
      <c r="D19" s="282">
        <v>450000</v>
      </c>
      <c r="E19" s="282"/>
      <c r="F19" s="286"/>
      <c r="G19" s="2"/>
    </row>
    <row r="20" spans="1:7" ht="24.95" customHeight="1">
      <c r="A20" s="311" t="s">
        <v>389</v>
      </c>
      <c r="B20" s="312">
        <v>50000</v>
      </c>
      <c r="C20" s="312">
        <v>50000</v>
      </c>
      <c r="D20" s="312">
        <v>0</v>
      </c>
      <c r="E20" s="282"/>
      <c r="F20" s="286"/>
      <c r="G20" s="2"/>
    </row>
    <row r="21" spans="1:7" ht="12.75" customHeight="1">
      <c r="A21" s="123"/>
      <c r="B21" s="282"/>
      <c r="C21" s="282"/>
      <c r="D21" s="282"/>
      <c r="E21" s="282"/>
      <c r="F21" s="286"/>
      <c r="G21" s="2"/>
    </row>
    <row r="22" spans="1:7">
      <c r="A22" s="123"/>
      <c r="B22" s="282"/>
      <c r="C22" s="282"/>
      <c r="D22" s="282"/>
      <c r="E22" s="282"/>
      <c r="F22" s="286"/>
      <c r="G22" s="2"/>
    </row>
    <row r="23" spans="1:7">
      <c r="A23" s="128" t="s">
        <v>201</v>
      </c>
      <c r="B23" s="282">
        <f>SUM(B24:B28)</f>
        <v>680000</v>
      </c>
      <c r="C23" s="282">
        <f>SUM(C24:C28)</f>
        <v>10000</v>
      </c>
      <c r="D23" s="282">
        <f>SUM(D24:D28)</f>
        <v>670000</v>
      </c>
      <c r="E23" s="282"/>
      <c r="F23" s="286"/>
      <c r="G23" s="2"/>
    </row>
    <row r="24" spans="1:7" ht="21" customHeight="1">
      <c r="A24" s="311" t="s">
        <v>388</v>
      </c>
      <c r="B24" s="312">
        <v>300000</v>
      </c>
      <c r="C24" s="312"/>
      <c r="D24" s="312">
        <v>300000</v>
      </c>
      <c r="E24" s="312"/>
      <c r="F24" s="286"/>
      <c r="G24" s="2"/>
    </row>
    <row r="25" spans="1:7" ht="21" customHeight="1">
      <c r="A25" s="313" t="s">
        <v>390</v>
      </c>
      <c r="B25" s="312">
        <v>250000</v>
      </c>
      <c r="C25" s="312"/>
      <c r="D25" s="312">
        <v>250000</v>
      </c>
      <c r="E25" s="312"/>
      <c r="F25" s="286"/>
      <c r="G25" s="2"/>
    </row>
    <row r="26" spans="1:7" ht="24.75" customHeight="1">
      <c r="A26" s="311" t="s">
        <v>391</v>
      </c>
      <c r="B26" s="312">
        <v>130000</v>
      </c>
      <c r="C26" s="312">
        <v>10000</v>
      </c>
      <c r="D26" s="312">
        <v>120000</v>
      </c>
      <c r="E26" s="312"/>
      <c r="F26" s="286"/>
      <c r="G26" s="2"/>
    </row>
    <row r="27" spans="1:7">
      <c r="A27" s="123"/>
      <c r="B27" s="282"/>
      <c r="C27" s="282"/>
      <c r="D27" s="282"/>
      <c r="E27" s="282"/>
      <c r="F27" s="286"/>
      <c r="G27" s="2"/>
    </row>
    <row r="28" spans="1:7">
      <c r="A28" s="123"/>
      <c r="B28" s="282"/>
      <c r="C28" s="282"/>
      <c r="D28" s="282"/>
      <c r="E28" s="282"/>
      <c r="F28" s="286"/>
      <c r="G28" s="2"/>
    </row>
    <row r="29" spans="1:7">
      <c r="A29" s="128" t="s">
        <v>202</v>
      </c>
      <c r="B29" s="282">
        <v>0</v>
      </c>
      <c r="C29" s="282">
        <v>0</v>
      </c>
      <c r="D29" s="282"/>
      <c r="E29" s="282"/>
      <c r="F29" s="286"/>
      <c r="G29" s="2"/>
    </row>
    <row r="30" spans="1:7">
      <c r="A30" s="123"/>
      <c r="B30" s="282"/>
      <c r="C30" s="282"/>
      <c r="D30" s="282"/>
      <c r="E30" s="282"/>
      <c r="F30" s="286"/>
      <c r="G30" s="2"/>
    </row>
    <row r="31" spans="1:7">
      <c r="A31" s="123"/>
      <c r="B31" s="282"/>
      <c r="C31" s="282"/>
      <c r="D31" s="282"/>
      <c r="E31" s="282"/>
      <c r="F31" s="286"/>
      <c r="G31" s="2"/>
    </row>
    <row r="32" spans="1:7">
      <c r="A32" s="123"/>
      <c r="B32" s="282"/>
      <c r="C32" s="282"/>
      <c r="D32" s="282"/>
      <c r="E32" s="282"/>
      <c r="F32" s="286"/>
      <c r="G32" s="2"/>
    </row>
    <row r="33" spans="1:7">
      <c r="A33" s="124"/>
      <c r="B33" s="129"/>
      <c r="C33" s="129"/>
      <c r="D33" s="283"/>
      <c r="E33" s="125"/>
      <c r="F33" s="126"/>
      <c r="G33" s="2"/>
    </row>
    <row r="34" spans="1:7">
      <c r="A34" s="2"/>
      <c r="B34" s="2"/>
      <c r="C34" s="2"/>
      <c r="D34" s="2"/>
      <c r="E34" s="2"/>
      <c r="F34" s="2"/>
      <c r="G34" s="2"/>
    </row>
    <row r="35" spans="1:7">
      <c r="A35" s="2" t="s">
        <v>203</v>
      </c>
      <c r="B35" s="2" t="s">
        <v>204</v>
      </c>
      <c r="C35" s="2"/>
      <c r="D35" s="2" t="s">
        <v>205</v>
      </c>
      <c r="E35" s="2" t="s">
        <v>206</v>
      </c>
      <c r="F35" s="2"/>
      <c r="G35" s="2"/>
    </row>
    <row r="36" spans="1:7">
      <c r="A36" s="2"/>
      <c r="B36" s="2" t="s">
        <v>207</v>
      </c>
      <c r="C36" s="2"/>
      <c r="D36" s="130">
        <v>43977</v>
      </c>
      <c r="E36" s="2"/>
      <c r="F36" s="2"/>
      <c r="G36" s="2"/>
    </row>
    <row r="37" spans="1:7">
      <c r="A37" s="2" t="s">
        <v>208</v>
      </c>
      <c r="B37" s="2" t="s">
        <v>204</v>
      </c>
      <c r="C37" s="2"/>
      <c r="D37" s="2" t="s">
        <v>162</v>
      </c>
      <c r="E37" s="2" t="s">
        <v>206</v>
      </c>
      <c r="F37" s="2"/>
      <c r="G37" s="2"/>
    </row>
    <row r="38" spans="1:7">
      <c r="A38" s="2"/>
      <c r="B38" s="2" t="s">
        <v>209</v>
      </c>
      <c r="C38" s="2"/>
      <c r="D38" s="130">
        <v>43977</v>
      </c>
      <c r="E38" s="2"/>
      <c r="F38" s="2"/>
      <c r="G38" s="2"/>
    </row>
    <row r="39" spans="1:7">
      <c r="A39" s="2" t="s">
        <v>210</v>
      </c>
      <c r="B39" s="2" t="s">
        <v>204</v>
      </c>
      <c r="C39" s="2"/>
      <c r="D39" s="2" t="s">
        <v>162</v>
      </c>
      <c r="E39" s="2" t="s">
        <v>206</v>
      </c>
      <c r="F39" s="2"/>
      <c r="G39" s="2"/>
    </row>
  </sheetData>
  <sheetProtection selectLockedCells="1" selectUnlockedCells="1"/>
  <mergeCells count="7">
    <mergeCell ref="E10:F10"/>
    <mergeCell ref="A13:F13"/>
    <mergeCell ref="B2:D2"/>
    <mergeCell ref="A4:F4"/>
    <mergeCell ref="A6:F6"/>
    <mergeCell ref="E8:F8"/>
    <mergeCell ref="E9:F9"/>
  </mergeCells>
  <pageMargins left="0.74791666666666667" right="0.74791666666666667" top="0.36249999999999999" bottom="0.56527777777777777" header="0.51180555555555551" footer="0.51180555555555551"/>
  <pageSetup paperSize="9" firstPageNumber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R16" sqref="R16:R17"/>
    </sheetView>
  </sheetViews>
  <sheetFormatPr defaultRowHeight="12.75"/>
  <cols>
    <col min="1" max="1" width="3.7109375" style="131" customWidth="1"/>
    <col min="2" max="2" width="9.140625" style="131"/>
    <col min="3" max="3" width="13.7109375" style="131" customWidth="1"/>
    <col min="4" max="4" width="9.140625" style="131"/>
    <col min="5" max="5" width="5.85546875" style="131" customWidth="1"/>
    <col min="6" max="6" width="12.28515625" style="131" customWidth="1"/>
    <col min="7" max="7" width="8.7109375" style="131" customWidth="1"/>
    <col min="8" max="8" width="9" style="131" customWidth="1"/>
    <col min="9" max="9" width="12.5703125" style="131" customWidth="1"/>
    <col min="10" max="10" width="11.7109375" style="131" customWidth="1"/>
    <col min="11" max="11" width="8.42578125" style="131" customWidth="1"/>
    <col min="12" max="12" width="8.5703125" style="131" customWidth="1"/>
    <col min="13" max="13" width="12.28515625" style="131" customWidth="1"/>
    <col min="14" max="14" width="13.28515625" style="131" customWidth="1"/>
    <col min="15" max="16384" width="9.140625" style="131"/>
  </cols>
  <sheetData>
    <row r="1" spans="1:14">
      <c r="A1" s="339" t="s">
        <v>376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</row>
    <row r="2" spans="1:14">
      <c r="B2" s="340" t="s">
        <v>0</v>
      </c>
      <c r="C2" s="340"/>
      <c r="D2" s="340"/>
      <c r="E2" s="340"/>
      <c r="F2" s="340" t="s">
        <v>377</v>
      </c>
      <c r="G2" s="340"/>
      <c r="H2" s="340"/>
      <c r="I2" s="340"/>
      <c r="J2" s="340"/>
      <c r="K2" s="340"/>
      <c r="L2" s="340"/>
      <c r="M2" s="340"/>
      <c r="N2" s="340"/>
    </row>
    <row r="3" spans="1:14">
      <c r="B3" s="340" t="s">
        <v>187</v>
      </c>
      <c r="C3" s="340"/>
      <c r="D3" s="340"/>
      <c r="E3" s="340"/>
      <c r="F3" s="340" t="s">
        <v>258</v>
      </c>
      <c r="G3" s="340"/>
      <c r="H3" s="340"/>
      <c r="I3" s="340"/>
      <c r="J3" s="340"/>
      <c r="K3" s="340"/>
      <c r="L3" s="340"/>
      <c r="M3" s="340"/>
      <c r="N3" s="340"/>
    </row>
    <row r="4" spans="1:14" ht="7.5" customHeight="1"/>
    <row r="5" spans="1:14">
      <c r="A5" s="343" t="s">
        <v>211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</row>
    <row r="6" spans="1:14" ht="13.5" customHeight="1">
      <c r="A6" s="337" t="s">
        <v>212</v>
      </c>
      <c r="B6" s="337"/>
      <c r="C6" s="337"/>
      <c r="D6" s="338" t="s">
        <v>213</v>
      </c>
      <c r="E6" s="338"/>
      <c r="F6" s="342" t="s">
        <v>214</v>
      </c>
      <c r="G6" s="344" t="s">
        <v>215</v>
      </c>
      <c r="H6" s="344"/>
      <c r="I6" s="344"/>
      <c r="J6" s="344"/>
      <c r="K6" s="344" t="s">
        <v>216</v>
      </c>
      <c r="L6" s="344"/>
      <c r="M6" s="344"/>
      <c r="N6" s="345" t="s">
        <v>217</v>
      </c>
    </row>
    <row r="7" spans="1:14" ht="18" customHeight="1">
      <c r="A7" s="337"/>
      <c r="B7" s="337"/>
      <c r="C7" s="337"/>
      <c r="D7" s="338"/>
      <c r="E7" s="338"/>
      <c r="F7" s="342"/>
      <c r="G7" s="341" t="s">
        <v>218</v>
      </c>
      <c r="H7" s="341" t="s">
        <v>219</v>
      </c>
      <c r="I7" s="341" t="s">
        <v>220</v>
      </c>
      <c r="J7" s="346" t="s">
        <v>221</v>
      </c>
      <c r="K7" s="341" t="s">
        <v>218</v>
      </c>
      <c r="L7" s="341" t="s">
        <v>219</v>
      </c>
      <c r="M7" s="341" t="s">
        <v>220</v>
      </c>
      <c r="N7" s="345"/>
    </row>
    <row r="8" spans="1:14" ht="35.25" customHeight="1">
      <c r="A8" s="337"/>
      <c r="B8" s="337"/>
      <c r="C8" s="337"/>
      <c r="D8" s="338"/>
      <c r="E8" s="338"/>
      <c r="F8" s="342"/>
      <c r="G8" s="342"/>
      <c r="H8" s="341"/>
      <c r="I8" s="341"/>
      <c r="J8" s="346"/>
      <c r="K8" s="341"/>
      <c r="L8" s="341"/>
      <c r="M8" s="341"/>
      <c r="N8" s="345"/>
    </row>
    <row r="9" spans="1:14" ht="12.75" customHeight="1">
      <c r="A9" s="132">
        <v>1</v>
      </c>
      <c r="B9" s="347" t="s">
        <v>222</v>
      </c>
      <c r="C9" s="347"/>
      <c r="D9" s="348">
        <f>SUM(D10:D15)</f>
        <v>1210268.8</v>
      </c>
      <c r="E9" s="348"/>
      <c r="F9" s="133">
        <f>F10+F11+F12+F13+F14+F15</f>
        <v>604664</v>
      </c>
      <c r="G9" s="134"/>
      <c r="H9" s="134"/>
      <c r="I9" s="133">
        <f>I10+I11+I12+I13+I14+I15</f>
        <v>96754</v>
      </c>
      <c r="J9" s="133">
        <f>J10+J11+J12+J13+J14+J15</f>
        <v>90060</v>
      </c>
      <c r="K9" s="134"/>
      <c r="L9" s="134"/>
      <c r="M9" s="133">
        <f>M10+M11+M12+M13+M14+M15</f>
        <v>96754</v>
      </c>
      <c r="N9" s="133">
        <f>N10+N11+N12+N13+N14+N15</f>
        <v>508850.8</v>
      </c>
    </row>
    <row r="10" spans="1:14" ht="12.75" customHeight="1">
      <c r="A10" s="137">
        <v>2</v>
      </c>
      <c r="B10" s="349" t="s">
        <v>223</v>
      </c>
      <c r="C10" s="349"/>
      <c r="D10" s="350">
        <v>45012</v>
      </c>
      <c r="E10" s="350"/>
      <c r="F10" s="138">
        <v>1876</v>
      </c>
      <c r="G10" s="139">
        <v>10</v>
      </c>
      <c r="H10" s="139">
        <v>10</v>
      </c>
      <c r="I10" s="140">
        <v>4502</v>
      </c>
      <c r="J10" s="138">
        <v>4502</v>
      </c>
      <c r="K10" s="139">
        <v>10</v>
      </c>
      <c r="L10" s="139">
        <v>10</v>
      </c>
      <c r="M10" s="140">
        <v>4502</v>
      </c>
      <c r="N10" s="141">
        <v>38634</v>
      </c>
    </row>
    <row r="11" spans="1:14" ht="12.75" customHeight="1">
      <c r="A11" s="137">
        <v>3</v>
      </c>
      <c r="B11" s="351" t="s">
        <v>224</v>
      </c>
      <c r="C11" s="351"/>
      <c r="D11" s="352">
        <v>288272</v>
      </c>
      <c r="E11" s="352"/>
      <c r="F11" s="142">
        <v>243207</v>
      </c>
      <c r="G11" s="143">
        <v>10</v>
      </c>
      <c r="H11" s="143">
        <v>10</v>
      </c>
      <c r="I11" s="144">
        <v>26598</v>
      </c>
      <c r="J11" s="142">
        <v>26598</v>
      </c>
      <c r="K11" s="143">
        <v>10</v>
      </c>
      <c r="L11" s="143">
        <v>10</v>
      </c>
      <c r="M11" s="144">
        <v>26598</v>
      </c>
      <c r="N11" s="145">
        <v>18467</v>
      </c>
    </row>
    <row r="12" spans="1:14" ht="12.75" customHeight="1">
      <c r="A12" s="137">
        <v>4</v>
      </c>
      <c r="B12" s="353" t="s">
        <v>225</v>
      </c>
      <c r="C12" s="353"/>
      <c r="D12" s="355"/>
      <c r="E12" s="355"/>
      <c r="F12" s="146"/>
      <c r="G12" s="147"/>
      <c r="H12" s="147"/>
      <c r="I12" s="148"/>
      <c r="J12" s="146"/>
      <c r="K12" s="147"/>
      <c r="L12" s="147"/>
      <c r="M12" s="148"/>
      <c r="N12" s="149"/>
    </row>
    <row r="13" spans="1:14" ht="12.75" customHeight="1">
      <c r="A13" s="137">
        <v>5</v>
      </c>
      <c r="B13" s="353" t="s">
        <v>226</v>
      </c>
      <c r="C13" s="353"/>
      <c r="D13" s="352">
        <v>546316</v>
      </c>
      <c r="E13" s="352"/>
      <c r="F13" s="142">
        <v>347646</v>
      </c>
      <c r="G13" s="143">
        <v>10</v>
      </c>
      <c r="H13" s="143">
        <v>10</v>
      </c>
      <c r="I13" s="144">
        <v>54632</v>
      </c>
      <c r="J13" s="142">
        <v>47938</v>
      </c>
      <c r="K13" s="143">
        <v>10</v>
      </c>
      <c r="L13" s="143">
        <v>10</v>
      </c>
      <c r="M13" s="144">
        <v>54632</v>
      </c>
      <c r="N13" s="145">
        <v>144038</v>
      </c>
    </row>
    <row r="14" spans="1:14" ht="12.75" customHeight="1">
      <c r="A14" s="137">
        <v>6</v>
      </c>
      <c r="B14" s="353" t="s">
        <v>227</v>
      </c>
      <c r="C14" s="353"/>
      <c r="D14" s="352">
        <v>330668.79999999999</v>
      </c>
      <c r="E14" s="352"/>
      <c r="F14" s="142">
        <v>11935</v>
      </c>
      <c r="G14" s="143">
        <v>30</v>
      </c>
      <c r="H14" s="143">
        <v>3.34</v>
      </c>
      <c r="I14" s="144">
        <v>11022</v>
      </c>
      <c r="J14" s="142">
        <v>11022</v>
      </c>
      <c r="K14" s="143">
        <v>30</v>
      </c>
      <c r="L14" s="143">
        <v>3.34</v>
      </c>
      <c r="M14" s="144">
        <v>11022</v>
      </c>
      <c r="N14" s="145">
        <v>307711.8</v>
      </c>
    </row>
    <row r="15" spans="1:14" ht="12.75" customHeight="1">
      <c r="A15" s="137">
        <v>7</v>
      </c>
      <c r="B15" s="353" t="s">
        <v>228</v>
      </c>
      <c r="C15" s="353"/>
      <c r="D15" s="354"/>
      <c r="E15" s="354"/>
      <c r="F15" s="146"/>
      <c r="G15" s="147"/>
      <c r="H15" s="147"/>
      <c r="I15" s="148"/>
      <c r="J15" s="146"/>
      <c r="K15" s="147"/>
      <c r="L15" s="147"/>
      <c r="M15" s="148"/>
      <c r="N15" s="149"/>
    </row>
    <row r="16" spans="1:14" ht="12.75" customHeight="1">
      <c r="A16" s="150">
        <v>8</v>
      </c>
      <c r="B16" s="347" t="s">
        <v>229</v>
      </c>
      <c r="C16" s="347"/>
      <c r="D16" s="348">
        <f>D17+D18</f>
        <v>52082551.18</v>
      </c>
      <c r="E16" s="348"/>
      <c r="F16" s="133">
        <f>F17+F18</f>
        <v>2943844</v>
      </c>
      <c r="G16" s="134"/>
      <c r="H16" s="134"/>
      <c r="I16" s="135">
        <f>I17+I18</f>
        <v>389589</v>
      </c>
      <c r="J16" s="135">
        <f>J17+J18</f>
        <v>388089</v>
      </c>
      <c r="K16" s="134"/>
      <c r="L16" s="134"/>
      <c r="M16" s="135">
        <f>M17+M18</f>
        <v>389589</v>
      </c>
      <c r="N16" s="136">
        <f>N17+N18</f>
        <v>48749118.18</v>
      </c>
    </row>
    <row r="17" spans="1:14" ht="12.75" customHeight="1">
      <c r="A17" s="137">
        <v>9</v>
      </c>
      <c r="B17" s="349" t="s">
        <v>228</v>
      </c>
      <c r="C17" s="349"/>
      <c r="D17" s="350">
        <v>3056021.6</v>
      </c>
      <c r="E17" s="350"/>
      <c r="F17" s="138">
        <v>1023102</v>
      </c>
      <c r="G17" s="139">
        <v>50</v>
      </c>
      <c r="H17" s="139">
        <v>2</v>
      </c>
      <c r="I17" s="140">
        <v>61121</v>
      </c>
      <c r="J17" s="138">
        <v>61121</v>
      </c>
      <c r="K17" s="139">
        <v>50</v>
      </c>
      <c r="L17" s="139">
        <v>2</v>
      </c>
      <c r="M17" s="140">
        <v>61121</v>
      </c>
      <c r="N17" s="145">
        <f>D17-F17-M17</f>
        <v>1971798.6</v>
      </c>
    </row>
    <row r="18" spans="1:14" ht="12.75" customHeight="1">
      <c r="A18" s="137">
        <v>10</v>
      </c>
      <c r="B18" s="351" t="s">
        <v>230</v>
      </c>
      <c r="C18" s="351"/>
      <c r="D18" s="352">
        <v>49026529.579999998</v>
      </c>
      <c r="E18" s="352"/>
      <c r="F18" s="142">
        <v>1920742</v>
      </c>
      <c r="G18" s="143">
        <v>150</v>
      </c>
      <c r="H18" s="143">
        <v>0.67</v>
      </c>
      <c r="I18" s="144">
        <v>328468</v>
      </c>
      <c r="J18" s="142">
        <v>326968</v>
      </c>
      <c r="K18" s="143">
        <v>150</v>
      </c>
      <c r="L18" s="143">
        <v>0.67</v>
      </c>
      <c r="M18" s="144">
        <v>328468</v>
      </c>
      <c r="N18" s="145">
        <f>D18-F18-M18</f>
        <v>46777319.579999998</v>
      </c>
    </row>
    <row r="19" spans="1:14" ht="12.75" customHeight="1">
      <c r="A19" s="358">
        <v>11</v>
      </c>
      <c r="B19" s="359" t="s">
        <v>231</v>
      </c>
      <c r="C19" s="359"/>
      <c r="D19" s="348">
        <f>D9+D16</f>
        <v>53292819.979999997</v>
      </c>
      <c r="E19" s="348"/>
      <c r="F19" s="348">
        <f>F9+F16</f>
        <v>3548508</v>
      </c>
      <c r="G19" s="357"/>
      <c r="H19" s="357"/>
      <c r="I19" s="348">
        <f>I9+I16</f>
        <v>486343</v>
      </c>
      <c r="J19" s="348">
        <f>J9+J16</f>
        <v>478149</v>
      </c>
      <c r="K19" s="357"/>
      <c r="L19" s="357"/>
      <c r="M19" s="348">
        <f>M9+M16</f>
        <v>486343</v>
      </c>
      <c r="N19" s="356">
        <f>N9+N16</f>
        <v>49257968.979999997</v>
      </c>
    </row>
    <row r="20" spans="1:14" ht="11.1" customHeight="1">
      <c r="A20" s="358"/>
      <c r="B20" s="359"/>
      <c r="C20" s="359"/>
      <c r="D20" s="348"/>
      <c r="E20" s="348"/>
      <c r="F20" s="348"/>
      <c r="G20" s="357"/>
      <c r="H20" s="357"/>
      <c r="I20" s="348"/>
      <c r="J20" s="348"/>
      <c r="K20" s="357"/>
      <c r="L20" s="357"/>
      <c r="M20" s="348"/>
      <c r="N20" s="356"/>
    </row>
    <row r="21" spans="1:14" ht="12.75" customHeight="1">
      <c r="A21" s="151"/>
      <c r="B21" s="152"/>
      <c r="C21" s="152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4"/>
    </row>
    <row r="22" spans="1:14" ht="12.75" customHeight="1">
      <c r="A22" s="343" t="s">
        <v>232</v>
      </c>
      <c r="B22" s="343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</row>
    <row r="23" spans="1:14" ht="12.75" customHeight="1">
      <c r="A23" s="337" t="s">
        <v>212</v>
      </c>
      <c r="B23" s="337"/>
      <c r="C23" s="337"/>
      <c r="D23" s="338" t="s">
        <v>213</v>
      </c>
      <c r="E23" s="338"/>
      <c r="F23" s="342" t="s">
        <v>214</v>
      </c>
      <c r="G23" s="344"/>
      <c r="H23" s="344"/>
      <c r="I23" s="344"/>
      <c r="J23" s="344"/>
      <c r="K23" s="344" t="s">
        <v>233</v>
      </c>
      <c r="L23" s="344"/>
      <c r="M23" s="344"/>
      <c r="N23" s="345" t="s">
        <v>217</v>
      </c>
    </row>
    <row r="24" spans="1:14" ht="12.75" customHeight="1">
      <c r="A24" s="337"/>
      <c r="B24" s="337"/>
      <c r="C24" s="337"/>
      <c r="D24" s="338"/>
      <c r="E24" s="338"/>
      <c r="F24" s="342"/>
      <c r="G24" s="341" t="s">
        <v>218</v>
      </c>
      <c r="H24" s="341" t="s">
        <v>219</v>
      </c>
      <c r="I24" s="341" t="s">
        <v>220</v>
      </c>
      <c r="J24" s="346" t="s">
        <v>221</v>
      </c>
      <c r="K24" s="341" t="s">
        <v>218</v>
      </c>
      <c r="L24" s="341" t="s">
        <v>219</v>
      </c>
      <c r="M24" s="341" t="s">
        <v>220</v>
      </c>
      <c r="N24" s="345"/>
    </row>
    <row r="25" spans="1:14" ht="31.5" customHeight="1">
      <c r="A25" s="337"/>
      <c r="B25" s="337"/>
      <c r="C25" s="337"/>
      <c r="D25" s="338"/>
      <c r="E25" s="338"/>
      <c r="F25" s="342"/>
      <c r="G25" s="342"/>
      <c r="H25" s="341"/>
      <c r="I25" s="341"/>
      <c r="J25" s="346"/>
      <c r="K25" s="341"/>
      <c r="L25" s="341"/>
      <c r="M25" s="341"/>
      <c r="N25" s="345"/>
    </row>
    <row r="26" spans="1:14" ht="12.75" customHeight="1">
      <c r="A26" s="132">
        <v>12</v>
      </c>
      <c r="B26" s="347" t="s">
        <v>222</v>
      </c>
      <c r="C26" s="347"/>
      <c r="D26" s="361"/>
      <c r="E26" s="361"/>
      <c r="F26" s="155"/>
      <c r="G26" s="155"/>
      <c r="H26" s="155"/>
      <c r="I26" s="155"/>
      <c r="J26" s="155"/>
      <c r="K26" s="155"/>
      <c r="L26" s="155"/>
      <c r="M26" s="155"/>
      <c r="N26" s="156"/>
    </row>
    <row r="27" spans="1:14" ht="12.75" customHeight="1">
      <c r="A27" s="137">
        <v>13</v>
      </c>
      <c r="B27" s="349" t="s">
        <v>223</v>
      </c>
      <c r="C27" s="349"/>
      <c r="D27" s="362"/>
      <c r="E27" s="362"/>
      <c r="F27" s="157"/>
      <c r="G27" s="157"/>
      <c r="H27" s="157"/>
      <c r="I27" s="157"/>
      <c r="J27" s="157"/>
      <c r="K27" s="157"/>
      <c r="L27" s="157"/>
      <c r="M27" s="157"/>
      <c r="N27" s="158"/>
    </row>
    <row r="28" spans="1:14" ht="12.75" customHeight="1">
      <c r="A28" s="137">
        <v>14</v>
      </c>
      <c r="B28" s="351" t="s">
        <v>224</v>
      </c>
      <c r="C28" s="351"/>
      <c r="D28" s="363"/>
      <c r="E28" s="363"/>
      <c r="F28" s="159"/>
      <c r="G28" s="159"/>
      <c r="H28" s="159"/>
      <c r="I28" s="159"/>
      <c r="J28" s="159"/>
      <c r="K28" s="159"/>
      <c r="L28" s="159"/>
      <c r="M28" s="159"/>
      <c r="N28" s="160"/>
    </row>
    <row r="29" spans="1:14" ht="12.75" customHeight="1">
      <c r="A29" s="137">
        <v>15</v>
      </c>
      <c r="B29" s="351" t="s">
        <v>225</v>
      </c>
      <c r="C29" s="351"/>
      <c r="D29" s="161"/>
      <c r="E29" s="162"/>
      <c r="F29" s="163"/>
      <c r="G29" s="163"/>
      <c r="H29" s="163"/>
      <c r="I29" s="163"/>
      <c r="J29" s="163"/>
      <c r="K29" s="163"/>
      <c r="L29" s="163"/>
      <c r="M29" s="163"/>
      <c r="N29" s="164"/>
    </row>
    <row r="30" spans="1:14" ht="12.75" customHeight="1">
      <c r="A30" s="137">
        <v>16</v>
      </c>
      <c r="B30" s="351" t="s">
        <v>226</v>
      </c>
      <c r="C30" s="351"/>
      <c r="D30" s="161"/>
      <c r="E30" s="162"/>
      <c r="F30" s="163"/>
      <c r="G30" s="163"/>
      <c r="H30" s="163"/>
      <c r="I30" s="163"/>
      <c r="J30" s="163"/>
      <c r="K30" s="163"/>
      <c r="L30" s="163"/>
      <c r="M30" s="163"/>
      <c r="N30" s="164"/>
    </row>
    <row r="31" spans="1:14" ht="12.75" customHeight="1">
      <c r="A31" s="137">
        <v>17</v>
      </c>
      <c r="B31" s="351" t="s">
        <v>227</v>
      </c>
      <c r="C31" s="351"/>
      <c r="D31" s="161"/>
      <c r="E31" s="162"/>
      <c r="F31" s="163"/>
      <c r="G31" s="163"/>
      <c r="H31" s="163"/>
      <c r="I31" s="163"/>
      <c r="J31" s="163"/>
      <c r="K31" s="163"/>
      <c r="L31" s="163"/>
      <c r="M31" s="163"/>
      <c r="N31" s="164"/>
    </row>
    <row r="32" spans="1:14" ht="12.75" customHeight="1">
      <c r="A32" s="137">
        <v>18</v>
      </c>
      <c r="B32" s="351" t="s">
        <v>228</v>
      </c>
      <c r="C32" s="351"/>
      <c r="D32" s="365"/>
      <c r="E32" s="365"/>
      <c r="F32" s="163"/>
      <c r="G32" s="163"/>
      <c r="H32" s="163"/>
      <c r="I32" s="163"/>
      <c r="J32" s="163"/>
      <c r="K32" s="163"/>
      <c r="L32" s="163"/>
      <c r="M32" s="163"/>
      <c r="N32" s="164"/>
    </row>
    <row r="33" spans="1:14" ht="12.75" customHeight="1">
      <c r="A33" s="150">
        <v>19</v>
      </c>
      <c r="B33" s="347" t="s">
        <v>229</v>
      </c>
      <c r="C33" s="347"/>
      <c r="D33" s="361"/>
      <c r="E33" s="361"/>
      <c r="F33" s="155"/>
      <c r="G33" s="155"/>
      <c r="H33" s="155"/>
      <c r="I33" s="155"/>
      <c r="J33" s="155"/>
      <c r="K33" s="155"/>
      <c r="L33" s="155"/>
      <c r="M33" s="155"/>
      <c r="N33" s="156"/>
    </row>
    <row r="34" spans="1:14" ht="12.75" customHeight="1">
      <c r="A34" s="137">
        <v>20</v>
      </c>
      <c r="B34" s="349" t="s">
        <v>228</v>
      </c>
      <c r="C34" s="349"/>
      <c r="D34" s="364"/>
      <c r="E34" s="364"/>
      <c r="F34" s="157"/>
      <c r="G34" s="157"/>
      <c r="H34" s="157"/>
      <c r="I34" s="157"/>
      <c r="J34" s="157"/>
      <c r="K34" s="157"/>
      <c r="L34" s="157"/>
      <c r="M34" s="157"/>
      <c r="N34" s="158"/>
    </row>
    <row r="35" spans="1:14" ht="12.75" customHeight="1">
      <c r="A35" s="137">
        <v>21</v>
      </c>
      <c r="B35" s="353" t="s">
        <v>230</v>
      </c>
      <c r="C35" s="353"/>
      <c r="D35" s="365"/>
      <c r="E35" s="365"/>
      <c r="F35" s="163"/>
      <c r="G35" s="163"/>
      <c r="H35" s="163"/>
      <c r="I35" s="163"/>
      <c r="J35" s="163"/>
      <c r="K35" s="163"/>
      <c r="L35" s="163"/>
      <c r="M35" s="163"/>
      <c r="N35" s="164"/>
    </row>
    <row r="36" spans="1:14" ht="12.75" customHeight="1">
      <c r="A36" s="360">
        <v>22</v>
      </c>
      <c r="B36" s="359" t="s">
        <v>234</v>
      </c>
      <c r="C36" s="359"/>
      <c r="D36" s="361"/>
      <c r="E36" s="361"/>
      <c r="F36" s="361"/>
      <c r="G36" s="361"/>
      <c r="H36" s="361"/>
      <c r="I36" s="361"/>
      <c r="J36" s="165"/>
      <c r="K36" s="361"/>
      <c r="L36" s="361"/>
      <c r="M36" s="361"/>
      <c r="N36" s="370"/>
    </row>
    <row r="37" spans="1:14" ht="6.75" customHeight="1">
      <c r="A37" s="360"/>
      <c r="B37" s="359"/>
      <c r="C37" s="359"/>
      <c r="D37" s="361"/>
      <c r="E37" s="361"/>
      <c r="F37" s="361"/>
      <c r="G37" s="361"/>
      <c r="H37" s="361"/>
      <c r="I37" s="361"/>
      <c r="J37" s="166"/>
      <c r="K37" s="361"/>
      <c r="L37" s="361"/>
      <c r="M37" s="361"/>
      <c r="N37" s="370"/>
    </row>
    <row r="38" spans="1:14" ht="12.75" customHeight="1">
      <c r="A38" s="167">
        <v>23</v>
      </c>
      <c r="B38" s="371" t="s">
        <v>235</v>
      </c>
      <c r="C38" s="371"/>
      <c r="D38" s="371"/>
      <c r="E38" s="371"/>
      <c r="F38" s="371"/>
      <c r="G38" s="371"/>
      <c r="H38" s="371"/>
      <c r="I38" s="168"/>
      <c r="J38" s="168"/>
      <c r="K38" s="372"/>
      <c r="L38" s="372"/>
      <c r="M38" s="168"/>
      <c r="N38" s="169"/>
    </row>
    <row r="39" spans="1:14">
      <c r="B39" s="366" t="s">
        <v>236</v>
      </c>
      <c r="C39" s="366"/>
      <c r="D39" s="367" t="s">
        <v>207</v>
      </c>
      <c r="E39" s="367"/>
      <c r="F39" s="367"/>
      <c r="G39" s="368" t="s">
        <v>386</v>
      </c>
      <c r="H39" s="368"/>
      <c r="I39" s="170" t="s">
        <v>159</v>
      </c>
      <c r="J39" s="170"/>
      <c r="K39" s="369"/>
      <c r="L39" s="369"/>
      <c r="M39" s="369"/>
    </row>
    <row r="40" spans="1:14">
      <c r="B40" s="366" t="s">
        <v>237</v>
      </c>
      <c r="C40" s="366"/>
      <c r="D40" s="367" t="s">
        <v>209</v>
      </c>
      <c r="E40" s="367"/>
      <c r="F40" s="367"/>
      <c r="G40" s="368" t="s">
        <v>386</v>
      </c>
      <c r="H40" s="368"/>
      <c r="I40" s="170" t="s">
        <v>159</v>
      </c>
      <c r="J40" s="170"/>
      <c r="K40" s="369"/>
      <c r="L40" s="369"/>
      <c r="M40" s="369"/>
    </row>
    <row r="41" spans="1:14">
      <c r="B41" s="366" t="s">
        <v>238</v>
      </c>
      <c r="C41" s="366"/>
      <c r="D41" s="369"/>
      <c r="E41" s="369"/>
      <c r="F41" s="369"/>
      <c r="G41" s="368" t="s">
        <v>239</v>
      </c>
      <c r="H41" s="368"/>
      <c r="I41" s="170" t="s">
        <v>159</v>
      </c>
      <c r="J41" s="170"/>
      <c r="K41" s="369"/>
      <c r="L41" s="369"/>
      <c r="M41" s="369"/>
    </row>
  </sheetData>
  <sheetProtection selectLockedCells="1" selectUnlockedCells="1"/>
  <mergeCells count="107">
    <mergeCell ref="N36:N37"/>
    <mergeCell ref="B38:H38"/>
    <mergeCell ref="K38:L38"/>
    <mergeCell ref="B39:C39"/>
    <mergeCell ref="D39:F39"/>
    <mergeCell ref="G39:H39"/>
    <mergeCell ref="K39:M39"/>
    <mergeCell ref="F36:F37"/>
    <mergeCell ref="G36:G37"/>
    <mergeCell ref="L36:L37"/>
    <mergeCell ref="M36:M37"/>
    <mergeCell ref="K36:K37"/>
    <mergeCell ref="B40:C40"/>
    <mergeCell ref="D40:F40"/>
    <mergeCell ref="G40:H40"/>
    <mergeCell ref="K40:M40"/>
    <mergeCell ref="B41:C41"/>
    <mergeCell ref="D41:F41"/>
    <mergeCell ref="G41:H41"/>
    <mergeCell ref="K41:M41"/>
    <mergeCell ref="H24:H25"/>
    <mergeCell ref="I24:I25"/>
    <mergeCell ref="A36:A37"/>
    <mergeCell ref="B36:C37"/>
    <mergeCell ref="D36:E37"/>
    <mergeCell ref="B29:C29"/>
    <mergeCell ref="B30:C30"/>
    <mergeCell ref="B31:C31"/>
    <mergeCell ref="B32:C32"/>
    <mergeCell ref="B26:C26"/>
    <mergeCell ref="D26:E26"/>
    <mergeCell ref="B27:C27"/>
    <mergeCell ref="D27:E27"/>
    <mergeCell ref="B28:C28"/>
    <mergeCell ref="D28:E28"/>
    <mergeCell ref="B34:C34"/>
    <mergeCell ref="D34:E34"/>
    <mergeCell ref="B35:C35"/>
    <mergeCell ref="D35:E35"/>
    <mergeCell ref="D32:E32"/>
    <mergeCell ref="B33:C33"/>
    <mergeCell ref="D33:E33"/>
    <mergeCell ref="H36:H37"/>
    <mergeCell ref="I36:I37"/>
    <mergeCell ref="N19:N20"/>
    <mergeCell ref="A22:N22"/>
    <mergeCell ref="A23:C25"/>
    <mergeCell ref="D23:E25"/>
    <mergeCell ref="F23:F25"/>
    <mergeCell ref="M24:M25"/>
    <mergeCell ref="J19:J20"/>
    <mergeCell ref="K19:K20"/>
    <mergeCell ref="J24:J25"/>
    <mergeCell ref="K24:K25"/>
    <mergeCell ref="L24:L25"/>
    <mergeCell ref="L19:L20"/>
    <mergeCell ref="A19:A20"/>
    <mergeCell ref="B19:C20"/>
    <mergeCell ref="D19:E20"/>
    <mergeCell ref="G23:J23"/>
    <mergeCell ref="K23:M23"/>
    <mergeCell ref="M19:M20"/>
    <mergeCell ref="N23:N25"/>
    <mergeCell ref="F19:F20"/>
    <mergeCell ref="G19:G20"/>
    <mergeCell ref="H19:H20"/>
    <mergeCell ref="I19:I20"/>
    <mergeCell ref="G24:G25"/>
    <mergeCell ref="B16:C16"/>
    <mergeCell ref="D16:E16"/>
    <mergeCell ref="B17:C17"/>
    <mergeCell ref="D17:E17"/>
    <mergeCell ref="B18:C18"/>
    <mergeCell ref="D18:E18"/>
    <mergeCell ref="B9:C9"/>
    <mergeCell ref="D9:E9"/>
    <mergeCell ref="B10:C10"/>
    <mergeCell ref="B14:C14"/>
    <mergeCell ref="D14:E14"/>
    <mergeCell ref="B15:C15"/>
    <mergeCell ref="D15:E15"/>
    <mergeCell ref="B11:C11"/>
    <mergeCell ref="D11:E11"/>
    <mergeCell ref="B12:C12"/>
    <mergeCell ref="D12:E12"/>
    <mergeCell ref="B13:C13"/>
    <mergeCell ref="D13:E13"/>
    <mergeCell ref="D10:E10"/>
    <mergeCell ref="A6:C8"/>
    <mergeCell ref="D6:E8"/>
    <mergeCell ref="A1:N1"/>
    <mergeCell ref="B2:E2"/>
    <mergeCell ref="F2:N2"/>
    <mergeCell ref="B3:E3"/>
    <mergeCell ref="F3:N3"/>
    <mergeCell ref="M7:M8"/>
    <mergeCell ref="G7:G8"/>
    <mergeCell ref="H7:H8"/>
    <mergeCell ref="A5:N5"/>
    <mergeCell ref="G6:J6"/>
    <mergeCell ref="F6:F8"/>
    <mergeCell ref="K6:M6"/>
    <mergeCell ref="N6:N8"/>
    <mergeCell ref="I7:I8"/>
    <mergeCell ref="J7:J8"/>
    <mergeCell ref="K7:K8"/>
    <mergeCell ref="L7:L8"/>
  </mergeCells>
  <pageMargins left="0.39374999999999999" right="0.39374999999999999" top="0.12083333333333333" bottom="9.2361111111111116E-2" header="0.51180555555555551" footer="0.51180555555555551"/>
  <pageSetup paperSize="9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"/>
  <sheetViews>
    <sheetView workbookViewId="0">
      <selection activeCell="M19" sqref="M19"/>
    </sheetView>
  </sheetViews>
  <sheetFormatPr defaultRowHeight="12.75"/>
  <cols>
    <col min="1" max="1" width="4.140625" style="1" customWidth="1"/>
    <col min="2" max="2" width="4.7109375" customWidth="1"/>
    <col min="3" max="3" width="45.5703125" customWidth="1"/>
    <col min="4" max="6" width="9.7109375" customWidth="1"/>
  </cols>
  <sheetData>
    <row r="1" spans="1:6" ht="9.9499999999999993" customHeight="1">
      <c r="A1" s="2"/>
      <c r="B1" s="316" t="s">
        <v>0</v>
      </c>
      <c r="C1" s="316"/>
      <c r="D1" s="2"/>
      <c r="E1" s="2"/>
      <c r="F1" s="3" t="s">
        <v>240</v>
      </c>
    </row>
    <row r="2" spans="1:6" ht="9.9499999999999993" customHeight="1">
      <c r="A2" s="2"/>
      <c r="B2" s="316" t="s">
        <v>2</v>
      </c>
      <c r="C2" s="316"/>
      <c r="D2" s="2"/>
      <c r="E2" s="2"/>
      <c r="F2" s="2" t="s">
        <v>3</v>
      </c>
    </row>
    <row r="3" spans="1:6" ht="9.75" customHeight="1">
      <c r="A3" s="2"/>
      <c r="B3" s="2"/>
      <c r="C3" s="2"/>
      <c r="D3" s="2"/>
      <c r="E3" s="2"/>
      <c r="F3" s="2"/>
    </row>
    <row r="4" spans="1:6">
      <c r="A4" s="317" t="s">
        <v>4</v>
      </c>
      <c r="B4" s="317"/>
      <c r="C4" s="317"/>
      <c r="D4" s="317"/>
      <c r="E4" s="317"/>
      <c r="F4" s="317"/>
    </row>
    <row r="5" spans="1:6">
      <c r="A5" s="4"/>
      <c r="B5" s="4"/>
      <c r="C5" s="4" t="s">
        <v>241</v>
      </c>
      <c r="D5" s="4"/>
      <c r="E5" s="4"/>
      <c r="F5" s="4"/>
    </row>
    <row r="6" spans="1:6" ht="9.9499999999999993" customHeight="1">
      <c r="A6" s="318" t="s">
        <v>6</v>
      </c>
      <c r="B6" s="318"/>
      <c r="C6" s="318"/>
      <c r="D6" s="318"/>
      <c r="E6" s="318"/>
      <c r="F6" s="318"/>
    </row>
    <row r="7" spans="1:6" ht="9.9499999999999993" customHeight="1">
      <c r="A7" s="6" t="s">
        <v>7</v>
      </c>
      <c r="B7" s="7" t="s">
        <v>8</v>
      </c>
      <c r="C7" s="8" t="s">
        <v>9</v>
      </c>
      <c r="D7" s="8" t="s">
        <v>253</v>
      </c>
      <c r="E7" s="8" t="s">
        <v>254</v>
      </c>
      <c r="F7" s="9" t="s">
        <v>255</v>
      </c>
    </row>
    <row r="8" spans="1:6" ht="9.9499999999999993" customHeight="1">
      <c r="A8" s="10">
        <v>1</v>
      </c>
      <c r="B8" s="319" t="s">
        <v>10</v>
      </c>
      <c r="C8" s="319"/>
      <c r="D8" s="12"/>
      <c r="E8" s="12"/>
      <c r="F8" s="14"/>
    </row>
    <row r="9" spans="1:6" ht="9.9499999999999993" customHeight="1">
      <c r="A9" s="15">
        <v>2</v>
      </c>
      <c r="B9" s="321" t="s">
        <v>11</v>
      </c>
      <c r="C9" s="321"/>
      <c r="D9" s="16"/>
      <c r="E9" s="16"/>
      <c r="F9" s="18"/>
    </row>
    <row r="10" spans="1:6" ht="9.9499999999999993" customHeight="1">
      <c r="A10" s="15">
        <v>3</v>
      </c>
      <c r="B10" s="19">
        <v>501</v>
      </c>
      <c r="C10" s="20" t="s">
        <v>12</v>
      </c>
      <c r="D10" s="21"/>
      <c r="E10" s="21"/>
      <c r="F10" s="22"/>
    </row>
    <row r="11" spans="1:6" ht="9.9499999999999993" customHeight="1">
      <c r="A11" s="15">
        <v>4</v>
      </c>
      <c r="B11" s="23">
        <v>502</v>
      </c>
      <c r="C11" s="24" t="s">
        <v>13</v>
      </c>
      <c r="D11" s="21"/>
      <c r="E11" s="21"/>
      <c r="F11" s="22"/>
    </row>
    <row r="12" spans="1:6" ht="9.9499999999999993" customHeight="1">
      <c r="A12" s="15">
        <v>5</v>
      </c>
      <c r="B12" s="25">
        <v>503</v>
      </c>
      <c r="C12" s="26" t="s">
        <v>14</v>
      </c>
      <c r="D12" s="16"/>
      <c r="E12" s="16"/>
      <c r="F12" s="18"/>
    </row>
    <row r="13" spans="1:6" ht="9.9499999999999993" customHeight="1">
      <c r="A13" s="15">
        <v>6</v>
      </c>
      <c r="B13" s="27">
        <v>504</v>
      </c>
      <c r="C13" s="28" t="s">
        <v>15</v>
      </c>
      <c r="D13" s="21"/>
      <c r="E13" s="21"/>
      <c r="F13" s="22"/>
    </row>
    <row r="14" spans="1:6" ht="9.9499999999999993" customHeight="1">
      <c r="A14" s="15">
        <v>7</v>
      </c>
      <c r="B14" s="27">
        <v>506</v>
      </c>
      <c r="C14" s="28" t="s">
        <v>16</v>
      </c>
      <c r="D14" s="21"/>
      <c r="E14" s="21"/>
      <c r="F14" s="22"/>
    </row>
    <row r="15" spans="1:6" ht="9.9499999999999993" customHeight="1">
      <c r="A15" s="15">
        <v>8</v>
      </c>
      <c r="B15" s="25">
        <v>507</v>
      </c>
      <c r="C15" s="26" t="s">
        <v>17</v>
      </c>
      <c r="D15" s="21"/>
      <c r="E15" s="21"/>
      <c r="F15" s="22"/>
    </row>
    <row r="16" spans="1:6" ht="9.9499999999999993" customHeight="1">
      <c r="A16" s="15">
        <v>9</v>
      </c>
      <c r="B16" s="29">
        <v>508</v>
      </c>
      <c r="C16" s="30" t="s">
        <v>18</v>
      </c>
      <c r="D16" s="21"/>
      <c r="E16" s="21"/>
      <c r="F16" s="22"/>
    </row>
    <row r="17" spans="1:6" ht="9.9499999999999993" customHeight="1">
      <c r="A17" s="15">
        <v>10</v>
      </c>
      <c r="B17" s="29">
        <v>511</v>
      </c>
      <c r="C17" s="30" t="s">
        <v>244</v>
      </c>
      <c r="D17" s="21"/>
      <c r="E17" s="21"/>
      <c r="F17" s="22"/>
    </row>
    <row r="18" spans="1:6" ht="9.9499999999999993" customHeight="1">
      <c r="A18" s="15">
        <v>11</v>
      </c>
      <c r="B18" s="25">
        <v>512</v>
      </c>
      <c r="C18" s="26" t="s">
        <v>20</v>
      </c>
      <c r="D18" s="21"/>
      <c r="E18" s="21"/>
      <c r="F18" s="22"/>
    </row>
    <row r="19" spans="1:6" ht="9.9499999999999993" customHeight="1">
      <c r="A19" s="15">
        <v>12</v>
      </c>
      <c r="B19" s="31">
        <v>513</v>
      </c>
      <c r="C19" s="32" t="s">
        <v>21</v>
      </c>
      <c r="D19" s="16"/>
      <c r="E19" s="16"/>
      <c r="F19" s="18"/>
    </row>
    <row r="20" spans="1:6" ht="9.9499999999999993" customHeight="1">
      <c r="A20" s="15">
        <v>13</v>
      </c>
      <c r="B20" s="29">
        <v>516</v>
      </c>
      <c r="C20" s="33" t="s">
        <v>22</v>
      </c>
      <c r="D20" s="21"/>
      <c r="E20" s="21"/>
      <c r="F20" s="22"/>
    </row>
    <row r="21" spans="1:6" ht="9.9499999999999993" customHeight="1">
      <c r="A21" s="15">
        <v>14</v>
      </c>
      <c r="B21" s="25">
        <v>518</v>
      </c>
      <c r="C21" s="21" t="s">
        <v>23</v>
      </c>
      <c r="D21" s="16"/>
      <c r="E21" s="16"/>
      <c r="F21" s="18"/>
    </row>
    <row r="22" spans="1:6" ht="9.9499999999999993" customHeight="1">
      <c r="A22" s="15">
        <v>15</v>
      </c>
      <c r="B22" s="171">
        <v>521</v>
      </c>
      <c r="C22" s="16" t="s">
        <v>24</v>
      </c>
      <c r="D22" s="91"/>
      <c r="E22" s="16"/>
      <c r="F22" s="18"/>
    </row>
    <row r="23" spans="1:6" ht="9.9499999999999993" customHeight="1">
      <c r="A23" s="15">
        <v>16</v>
      </c>
      <c r="B23" s="25">
        <v>524</v>
      </c>
      <c r="C23" s="21" t="s">
        <v>25</v>
      </c>
      <c r="D23" s="26"/>
      <c r="E23" s="21"/>
      <c r="F23" s="22"/>
    </row>
    <row r="24" spans="1:6" ht="9.9499999999999993" customHeight="1">
      <c r="A24" s="15">
        <v>17</v>
      </c>
      <c r="B24" s="25">
        <v>525</v>
      </c>
      <c r="C24" s="21" t="s">
        <v>26</v>
      </c>
      <c r="D24" s="91"/>
      <c r="E24" s="16"/>
      <c r="F24" s="18"/>
    </row>
    <row r="25" spans="1:6" ht="9.9499999999999993" customHeight="1">
      <c r="A25" s="15">
        <v>18</v>
      </c>
      <c r="B25" s="25">
        <v>527</v>
      </c>
      <c r="C25" s="21" t="s">
        <v>27</v>
      </c>
      <c r="D25" s="91"/>
      <c r="E25" s="16"/>
      <c r="F25" s="18"/>
    </row>
    <row r="26" spans="1:6" ht="9.9499999999999993" customHeight="1">
      <c r="A26" s="15">
        <v>19</v>
      </c>
      <c r="B26" s="23">
        <v>528</v>
      </c>
      <c r="C26" s="21" t="s">
        <v>28</v>
      </c>
      <c r="D26" s="16"/>
      <c r="E26" s="16"/>
      <c r="F26" s="18"/>
    </row>
    <row r="27" spans="1:6" ht="9.9499999999999993" customHeight="1">
      <c r="A27" s="15">
        <v>20</v>
      </c>
      <c r="B27" s="19">
        <v>531</v>
      </c>
      <c r="C27" s="36" t="s">
        <v>29</v>
      </c>
      <c r="D27" s="21"/>
      <c r="E27" s="21"/>
      <c r="F27" s="22"/>
    </row>
    <row r="28" spans="1:6" ht="9.9499999999999993" customHeight="1">
      <c r="A28" s="15">
        <v>21</v>
      </c>
      <c r="B28" s="37">
        <v>532</v>
      </c>
      <c r="C28" s="38" t="s">
        <v>30</v>
      </c>
      <c r="D28" s="21"/>
      <c r="E28" s="21"/>
      <c r="F28" s="22"/>
    </row>
    <row r="29" spans="1:6" ht="9.9499999999999993" customHeight="1">
      <c r="A29" s="15">
        <v>22</v>
      </c>
      <c r="B29" s="23">
        <v>538</v>
      </c>
      <c r="C29" s="39" t="s">
        <v>31</v>
      </c>
      <c r="D29" s="21"/>
      <c r="E29" s="21"/>
      <c r="F29" s="22"/>
    </row>
    <row r="30" spans="1:6" ht="9.9499999999999993" customHeight="1">
      <c r="A30" s="15">
        <v>23</v>
      </c>
      <c r="B30" s="25">
        <v>541</v>
      </c>
      <c r="C30" s="21" t="s">
        <v>32</v>
      </c>
      <c r="D30" s="26"/>
      <c r="E30" s="21"/>
      <c r="F30" s="22"/>
    </row>
    <row r="31" spans="1:6" ht="9.9499999999999993" customHeight="1">
      <c r="A31" s="15">
        <v>24</v>
      </c>
      <c r="B31" s="25">
        <v>542</v>
      </c>
      <c r="C31" s="21" t="s">
        <v>33</v>
      </c>
      <c r="D31" s="26"/>
      <c r="E31" s="21"/>
      <c r="F31" s="22"/>
    </row>
    <row r="32" spans="1:6" ht="9.9499999999999993" customHeight="1">
      <c r="A32" s="15">
        <v>25</v>
      </c>
      <c r="B32" s="25">
        <v>543</v>
      </c>
      <c r="C32" s="21" t="s">
        <v>34</v>
      </c>
      <c r="D32" s="26"/>
      <c r="E32" s="21"/>
      <c r="F32" s="22"/>
    </row>
    <row r="33" spans="1:6" ht="9.9499999999999993" customHeight="1">
      <c r="A33" s="15">
        <v>26</v>
      </c>
      <c r="B33" s="25">
        <v>544</v>
      </c>
      <c r="C33" s="21" t="s">
        <v>35</v>
      </c>
      <c r="D33" s="91"/>
      <c r="E33" s="16"/>
      <c r="F33" s="18"/>
    </row>
    <row r="34" spans="1:6" ht="9.9499999999999993" customHeight="1">
      <c r="A34" s="15">
        <v>27</v>
      </c>
      <c r="B34" s="25">
        <v>547</v>
      </c>
      <c r="C34" s="21" t="s">
        <v>36</v>
      </c>
      <c r="D34" s="21"/>
      <c r="E34" s="21"/>
      <c r="F34" s="22"/>
    </row>
    <row r="35" spans="1:6" ht="9.9499999999999993" customHeight="1">
      <c r="A35" s="15">
        <v>28</v>
      </c>
      <c r="B35" s="27">
        <v>548</v>
      </c>
      <c r="C35" s="42" t="s">
        <v>37</v>
      </c>
      <c r="D35" s="16"/>
      <c r="E35" s="16"/>
      <c r="F35" s="18"/>
    </row>
    <row r="36" spans="1:6" ht="9.9499999999999993" customHeight="1">
      <c r="A36" s="15">
        <v>29</v>
      </c>
      <c r="B36" s="31">
        <v>551</v>
      </c>
      <c r="C36" s="34" t="s">
        <v>38</v>
      </c>
      <c r="D36" s="16"/>
      <c r="E36" s="16"/>
      <c r="F36" s="18"/>
    </row>
    <row r="37" spans="1:6" ht="9.9499999999999993" customHeight="1">
      <c r="A37" s="15">
        <v>30</v>
      </c>
      <c r="B37" s="25">
        <v>552</v>
      </c>
      <c r="C37" s="21" t="s">
        <v>39</v>
      </c>
      <c r="D37" s="16"/>
      <c r="E37" s="16"/>
      <c r="F37" s="18"/>
    </row>
    <row r="38" spans="1:6" s="41" customFormat="1" ht="9.9499999999999993" customHeight="1">
      <c r="A38" s="15">
        <v>31</v>
      </c>
      <c r="B38" s="25">
        <v>553</v>
      </c>
      <c r="C38" s="21" t="s">
        <v>40</v>
      </c>
      <c r="D38" s="16"/>
      <c r="E38" s="16"/>
      <c r="F38" s="18"/>
    </row>
    <row r="39" spans="1:6" ht="9.9499999999999993" customHeight="1">
      <c r="A39" s="15">
        <v>32</v>
      </c>
      <c r="B39" s="25">
        <v>554</v>
      </c>
      <c r="C39" s="21" t="s">
        <v>41</v>
      </c>
      <c r="D39" s="16"/>
      <c r="E39" s="16"/>
      <c r="F39" s="18"/>
    </row>
    <row r="40" spans="1:6" s="41" customFormat="1" ht="9.9499999999999993" customHeight="1">
      <c r="A40" s="15">
        <v>33</v>
      </c>
      <c r="B40" s="25">
        <v>555</v>
      </c>
      <c r="C40" s="21" t="s">
        <v>42</v>
      </c>
      <c r="D40" s="16"/>
      <c r="E40" s="16"/>
      <c r="F40" s="18"/>
    </row>
    <row r="41" spans="1:6" ht="9.9499999999999993" customHeight="1">
      <c r="A41" s="43">
        <v>34</v>
      </c>
      <c r="B41" s="27">
        <v>556</v>
      </c>
      <c r="C41" s="42" t="s">
        <v>43</v>
      </c>
      <c r="D41" s="16"/>
      <c r="E41" s="16"/>
      <c r="F41" s="18"/>
    </row>
    <row r="42" spans="1:6" ht="9.9499999999999993" customHeight="1">
      <c r="A42" s="15">
        <v>35</v>
      </c>
      <c r="B42" s="25">
        <v>557</v>
      </c>
      <c r="C42" s="21" t="s">
        <v>44</v>
      </c>
      <c r="D42" s="16"/>
      <c r="E42" s="16"/>
      <c r="F42" s="18"/>
    </row>
    <row r="43" spans="1:6" ht="9.9499999999999993" customHeight="1">
      <c r="A43" s="43">
        <v>36</v>
      </c>
      <c r="B43" s="44">
        <v>558</v>
      </c>
      <c r="C43" s="45" t="s">
        <v>45</v>
      </c>
      <c r="D43" s="16"/>
      <c r="E43" s="16"/>
      <c r="F43" s="18"/>
    </row>
    <row r="44" spans="1:6" ht="9.9499999999999993" customHeight="1">
      <c r="A44" s="15">
        <v>37</v>
      </c>
      <c r="B44" s="27">
        <v>549</v>
      </c>
      <c r="C44" s="42" t="s">
        <v>46</v>
      </c>
      <c r="D44" s="16"/>
      <c r="E44" s="16"/>
      <c r="F44" s="18"/>
    </row>
    <row r="45" spans="1:6" s="41" customFormat="1" ht="9.9499999999999993" customHeight="1">
      <c r="A45" s="15">
        <v>38</v>
      </c>
      <c r="B45" s="314" t="s">
        <v>47</v>
      </c>
      <c r="C45" s="314"/>
      <c r="D45" s="21"/>
      <c r="E45" s="21"/>
      <c r="F45" s="22"/>
    </row>
    <row r="46" spans="1:6" s="172" customFormat="1" ht="9.9499999999999993" customHeight="1">
      <c r="A46" s="43">
        <v>39</v>
      </c>
      <c r="B46" s="44">
        <v>561</v>
      </c>
      <c r="C46" s="46" t="s">
        <v>48</v>
      </c>
      <c r="D46" s="21"/>
      <c r="E46" s="21"/>
      <c r="F46" s="22"/>
    </row>
    <row r="47" spans="1:6" s="41" customFormat="1" ht="9.9499999999999993" customHeight="1">
      <c r="A47" s="43">
        <v>40</v>
      </c>
      <c r="B47" s="44">
        <v>562</v>
      </c>
      <c r="C47" s="45" t="s">
        <v>49</v>
      </c>
      <c r="D47" s="16"/>
      <c r="E47" s="16"/>
      <c r="F47" s="18"/>
    </row>
    <row r="48" spans="1:6" ht="9.9499999999999993" customHeight="1">
      <c r="A48" s="43">
        <v>41</v>
      </c>
      <c r="B48" s="44">
        <v>563</v>
      </c>
      <c r="C48" s="45" t="s">
        <v>50</v>
      </c>
      <c r="D48" s="16"/>
      <c r="E48" s="16"/>
      <c r="F48" s="18"/>
    </row>
    <row r="49" spans="1:6" ht="9.9499999999999993" customHeight="1">
      <c r="A49" s="43">
        <v>42</v>
      </c>
      <c r="B49" s="44">
        <v>564</v>
      </c>
      <c r="C49" s="45" t="s">
        <v>51</v>
      </c>
      <c r="D49" s="16"/>
      <c r="E49" s="16"/>
      <c r="F49" s="18"/>
    </row>
    <row r="50" spans="1:6" ht="9.9499999999999993" customHeight="1">
      <c r="A50" s="43">
        <v>43</v>
      </c>
      <c r="B50" s="44">
        <v>569</v>
      </c>
      <c r="C50" s="45" t="s">
        <v>52</v>
      </c>
      <c r="D50" s="16"/>
      <c r="E50" s="16"/>
      <c r="F50" s="18"/>
    </row>
    <row r="51" spans="1:6" ht="9.9499999999999993" customHeight="1">
      <c r="A51" s="15">
        <v>44</v>
      </c>
      <c r="B51" s="314" t="s">
        <v>53</v>
      </c>
      <c r="C51" s="314"/>
      <c r="D51" s="21"/>
      <c r="E51" s="21"/>
      <c r="F51" s="22"/>
    </row>
    <row r="52" spans="1:6" ht="9.9499999999999993" customHeight="1">
      <c r="A52" s="43">
        <v>45</v>
      </c>
      <c r="B52" s="44">
        <v>571</v>
      </c>
      <c r="C52" s="45" t="s">
        <v>54</v>
      </c>
      <c r="D52" s="16"/>
      <c r="E52" s="16"/>
      <c r="F52" s="18"/>
    </row>
    <row r="53" spans="1:6" s="41" customFormat="1" ht="9.9499999999999993" customHeight="1">
      <c r="A53" s="43">
        <v>46</v>
      </c>
      <c r="B53" s="44">
        <v>572</v>
      </c>
      <c r="C53" s="45" t="s">
        <v>55</v>
      </c>
      <c r="D53" s="16"/>
      <c r="E53" s="16"/>
      <c r="F53" s="18"/>
    </row>
    <row r="54" spans="1:6" s="41" customFormat="1" ht="9.9499999999999993" customHeight="1">
      <c r="A54" s="15">
        <v>47</v>
      </c>
      <c r="B54" s="315" t="s">
        <v>56</v>
      </c>
      <c r="C54" s="315"/>
      <c r="D54" s="21"/>
      <c r="E54" s="21"/>
      <c r="F54" s="22"/>
    </row>
    <row r="55" spans="1:6" s="41" customFormat="1" ht="9.9499999999999993" customHeight="1">
      <c r="A55" s="15">
        <v>48</v>
      </c>
      <c r="B55" s="23">
        <v>591</v>
      </c>
      <c r="C55" s="39" t="s">
        <v>57</v>
      </c>
      <c r="D55" s="21"/>
      <c r="E55" s="21"/>
      <c r="F55" s="22"/>
    </row>
    <row r="56" spans="1:6" s="41" customFormat="1" ht="9.9499999999999993" customHeight="1">
      <c r="A56" s="15">
        <v>49</v>
      </c>
      <c r="B56" s="44">
        <v>595</v>
      </c>
      <c r="C56" s="45" t="s">
        <v>58</v>
      </c>
      <c r="D56" s="21"/>
      <c r="E56" s="21"/>
      <c r="F56" s="22"/>
    </row>
    <row r="57" spans="1:6" ht="9.9499999999999993" customHeight="1">
      <c r="A57" s="15">
        <v>50</v>
      </c>
      <c r="B57" s="323" t="s">
        <v>59</v>
      </c>
      <c r="C57" s="323"/>
      <c r="D57" s="16"/>
      <c r="E57" s="16"/>
      <c r="F57" s="18"/>
    </row>
    <row r="58" spans="1:6" s="1" customFormat="1" ht="9.9499999999999993" customHeight="1">
      <c r="A58" s="15">
        <v>51</v>
      </c>
      <c r="B58" s="314" t="s">
        <v>60</v>
      </c>
      <c r="C58" s="314"/>
      <c r="D58" s="21"/>
      <c r="E58" s="21"/>
      <c r="F58" s="22"/>
    </row>
    <row r="59" spans="1:6" s="1" customFormat="1" ht="9.9499999999999993" customHeight="1">
      <c r="A59" s="15">
        <v>52</v>
      </c>
      <c r="B59" s="25">
        <v>601</v>
      </c>
      <c r="C59" s="21" t="s">
        <v>61</v>
      </c>
      <c r="D59" s="21"/>
      <c r="E59" s="21"/>
      <c r="F59" s="22"/>
    </row>
    <row r="60" spans="1:6" s="1" customFormat="1" ht="9.9499999999999993" customHeight="1">
      <c r="A60" s="15">
        <v>53</v>
      </c>
      <c r="B60" s="25">
        <v>602</v>
      </c>
      <c r="C60" s="21" t="s">
        <v>62</v>
      </c>
      <c r="D60" s="21"/>
      <c r="E60" s="21"/>
      <c r="F60" s="22"/>
    </row>
    <row r="61" spans="1:6" s="1" customFormat="1" ht="9.9499999999999993" customHeight="1">
      <c r="A61" s="15">
        <v>54</v>
      </c>
      <c r="B61" s="27">
        <v>603</v>
      </c>
      <c r="C61" s="42" t="s">
        <v>63</v>
      </c>
      <c r="D61" s="16"/>
      <c r="E61" s="16"/>
      <c r="F61" s="18"/>
    </row>
    <row r="62" spans="1:6" s="173" customFormat="1" ht="9.9499999999999993" customHeight="1">
      <c r="A62" s="15">
        <v>55</v>
      </c>
      <c r="B62" s="27">
        <v>604</v>
      </c>
      <c r="C62" s="42" t="s">
        <v>64</v>
      </c>
      <c r="D62" s="21"/>
      <c r="E62" s="21"/>
      <c r="F62" s="22"/>
    </row>
    <row r="63" spans="1:6" s="172" customFormat="1" ht="9.9499999999999993" customHeight="1">
      <c r="A63" s="15">
        <v>56</v>
      </c>
      <c r="B63" s="27">
        <v>609</v>
      </c>
      <c r="C63" s="42" t="s">
        <v>65</v>
      </c>
      <c r="D63" s="16"/>
      <c r="E63" s="16"/>
      <c r="F63" s="18"/>
    </row>
    <row r="64" spans="1:6" s="172" customFormat="1" ht="9.9499999999999993" customHeight="1">
      <c r="A64" s="15">
        <v>57</v>
      </c>
      <c r="B64" s="25">
        <v>641</v>
      </c>
      <c r="C64" s="21" t="s">
        <v>32</v>
      </c>
      <c r="D64" s="26"/>
      <c r="E64" s="21"/>
      <c r="F64" s="22"/>
    </row>
    <row r="65" spans="1:6" s="172" customFormat="1" ht="9.9499999999999993" customHeight="1">
      <c r="A65" s="15">
        <v>58</v>
      </c>
      <c r="B65" s="25">
        <v>642</v>
      </c>
      <c r="C65" s="21" t="s">
        <v>33</v>
      </c>
      <c r="D65" s="26"/>
      <c r="E65" s="21"/>
      <c r="F65" s="22"/>
    </row>
    <row r="66" spans="1:6" s="172" customFormat="1" ht="9.9499999999999993" customHeight="1">
      <c r="A66" s="15">
        <v>59</v>
      </c>
      <c r="B66" s="25">
        <v>643</v>
      </c>
      <c r="C66" s="21" t="s">
        <v>66</v>
      </c>
      <c r="D66" s="26"/>
      <c r="E66" s="21"/>
      <c r="F66" s="22"/>
    </row>
    <row r="67" spans="1:6" s="172" customFormat="1" ht="9.9499999999999993" customHeight="1">
      <c r="A67" s="15">
        <v>60</v>
      </c>
      <c r="B67" s="23">
        <v>644</v>
      </c>
      <c r="C67" s="21" t="s">
        <v>67</v>
      </c>
      <c r="D67" s="91"/>
      <c r="E67" s="16"/>
      <c r="F67" s="18"/>
    </row>
    <row r="68" spans="1:6" s="172" customFormat="1" ht="9.9499999999999993" customHeight="1">
      <c r="A68" s="15">
        <v>61</v>
      </c>
      <c r="B68" s="23">
        <v>645</v>
      </c>
      <c r="C68" s="39" t="s">
        <v>245</v>
      </c>
      <c r="D68" s="16"/>
      <c r="E68" s="16"/>
      <c r="F68" s="18"/>
    </row>
    <row r="69" spans="1:6" s="172" customFormat="1" ht="9.9499999999999993" customHeight="1">
      <c r="A69" s="15">
        <v>62</v>
      </c>
      <c r="B69" s="23">
        <v>646</v>
      </c>
      <c r="C69" s="39" t="s">
        <v>246</v>
      </c>
      <c r="D69" s="16"/>
      <c r="E69" s="16"/>
      <c r="F69" s="18"/>
    </row>
    <row r="70" spans="1:6" ht="9.9499999999999993" customHeight="1">
      <c r="A70" s="15">
        <v>63</v>
      </c>
      <c r="B70" s="23">
        <v>647</v>
      </c>
      <c r="C70" s="39" t="s">
        <v>70</v>
      </c>
      <c r="D70" s="16"/>
      <c r="E70" s="16"/>
      <c r="F70" s="18"/>
    </row>
    <row r="71" spans="1:6" ht="9.9499999999999993" customHeight="1">
      <c r="A71" s="15">
        <v>64</v>
      </c>
      <c r="B71" s="47">
        <v>648</v>
      </c>
      <c r="C71" s="48" t="s">
        <v>71</v>
      </c>
      <c r="D71" s="16"/>
      <c r="E71" s="16"/>
      <c r="F71" s="18"/>
    </row>
    <row r="72" spans="1:6" ht="9.9499999999999993" customHeight="1">
      <c r="A72" s="15">
        <v>65</v>
      </c>
      <c r="B72" s="44">
        <v>649</v>
      </c>
      <c r="C72" s="45" t="s">
        <v>72</v>
      </c>
      <c r="D72" s="21"/>
      <c r="E72" s="21"/>
      <c r="F72" s="22"/>
    </row>
    <row r="73" spans="1:6" ht="9.9499999999999993" customHeight="1">
      <c r="A73" s="15">
        <v>66</v>
      </c>
      <c r="B73" s="314" t="s">
        <v>73</v>
      </c>
      <c r="C73" s="314"/>
      <c r="D73" s="21"/>
      <c r="E73" s="21"/>
      <c r="F73" s="22"/>
    </row>
    <row r="74" spans="1:6" ht="9.9499999999999993" customHeight="1">
      <c r="A74" s="15">
        <v>67</v>
      </c>
      <c r="B74" s="44">
        <v>661</v>
      </c>
      <c r="C74" s="49" t="s">
        <v>74</v>
      </c>
      <c r="D74" s="21"/>
      <c r="E74" s="21"/>
      <c r="F74" s="22"/>
    </row>
    <row r="75" spans="1:6" ht="9.9499999999999993" customHeight="1">
      <c r="A75" s="15">
        <v>68</v>
      </c>
      <c r="B75" s="44">
        <v>662</v>
      </c>
      <c r="C75" s="45" t="s">
        <v>49</v>
      </c>
      <c r="D75" s="16"/>
      <c r="E75" s="16"/>
      <c r="F75" s="22"/>
    </row>
    <row r="76" spans="1:6" ht="9.9499999999999993" customHeight="1">
      <c r="A76" s="15">
        <v>69</v>
      </c>
      <c r="B76" s="44">
        <v>663</v>
      </c>
      <c r="C76" s="45" t="s">
        <v>75</v>
      </c>
      <c r="D76" s="16"/>
      <c r="E76" s="16"/>
      <c r="F76" s="22"/>
    </row>
    <row r="77" spans="1:6" s="41" customFormat="1" ht="9.9499999999999993" customHeight="1">
      <c r="A77" s="15">
        <v>70</v>
      </c>
      <c r="B77" s="44">
        <v>664</v>
      </c>
      <c r="C77" s="45" t="s">
        <v>76</v>
      </c>
      <c r="D77" s="16"/>
      <c r="E77" s="16"/>
      <c r="F77" s="22"/>
    </row>
    <row r="78" spans="1:6" ht="9.9499999999999993" customHeight="1">
      <c r="A78" s="15">
        <v>74</v>
      </c>
      <c r="B78" s="44">
        <v>669</v>
      </c>
      <c r="C78" s="45" t="s">
        <v>77</v>
      </c>
      <c r="D78" s="16"/>
      <c r="E78" s="16"/>
      <c r="F78" s="22"/>
    </row>
    <row r="79" spans="1:6" ht="9.9499999999999993" customHeight="1">
      <c r="A79" s="15">
        <v>72</v>
      </c>
      <c r="B79" s="314" t="s">
        <v>78</v>
      </c>
      <c r="C79" s="314"/>
      <c r="D79" s="21"/>
      <c r="E79" s="21"/>
      <c r="F79" s="22"/>
    </row>
    <row r="80" spans="1:6" ht="9.9499999999999993" customHeight="1">
      <c r="A80" s="15">
        <v>73</v>
      </c>
      <c r="B80" s="44">
        <v>671</v>
      </c>
      <c r="C80" s="45" t="s">
        <v>79</v>
      </c>
      <c r="D80" s="16"/>
      <c r="E80" s="16"/>
      <c r="F80" s="18"/>
    </row>
    <row r="81" spans="1:9" ht="9.9499999999999993" customHeight="1">
      <c r="A81" s="15">
        <v>74</v>
      </c>
      <c r="B81" s="50">
        <v>672</v>
      </c>
      <c r="C81" s="51" t="s">
        <v>80</v>
      </c>
      <c r="D81" s="16"/>
      <c r="E81" s="16"/>
      <c r="F81" s="18"/>
    </row>
    <row r="82" spans="1:9" ht="9.9499999999999993" customHeight="1">
      <c r="A82" s="52">
        <v>75</v>
      </c>
      <c r="B82" s="53"/>
      <c r="C82" s="54" t="s">
        <v>81</v>
      </c>
      <c r="D82" s="55"/>
      <c r="E82" s="55"/>
      <c r="F82" s="56"/>
    </row>
    <row r="83" spans="1:9" ht="9" customHeight="1">
      <c r="A83" s="57"/>
      <c r="B83" s="58"/>
      <c r="C83" s="33"/>
      <c r="D83" s="33"/>
      <c r="E83" s="33"/>
      <c r="F83" s="33"/>
    </row>
    <row r="84" spans="1:9" ht="11.1" customHeight="1">
      <c r="A84"/>
      <c r="C84" s="373" t="s">
        <v>247</v>
      </c>
      <c r="D84" s="373"/>
      <c r="E84" s="373"/>
      <c r="F84" s="373"/>
      <c r="G84" s="373"/>
      <c r="H84" s="373"/>
      <c r="I84" s="373"/>
    </row>
    <row r="85" spans="1:9" ht="9" customHeight="1">
      <c r="A85"/>
      <c r="C85" s="316" t="s">
        <v>248</v>
      </c>
      <c r="D85" s="316"/>
      <c r="E85" s="316"/>
      <c r="F85" s="316"/>
      <c r="G85" s="316"/>
      <c r="H85" s="316"/>
      <c r="I85" s="316"/>
    </row>
    <row r="86" spans="1:9" ht="9" customHeight="1">
      <c r="A86" s="59"/>
      <c r="B86" s="326"/>
      <c r="C86" s="326"/>
      <c r="D86" s="326"/>
      <c r="E86" s="326"/>
      <c r="F86" s="326"/>
    </row>
    <row r="87" spans="1:9" ht="9" customHeight="1">
      <c r="A87" s="10"/>
      <c r="B87" s="8"/>
      <c r="C87" s="8" t="s">
        <v>9</v>
      </c>
      <c r="D87" s="8" t="s">
        <v>249</v>
      </c>
      <c r="E87" s="60" t="s">
        <v>242</v>
      </c>
      <c r="F87" s="9" t="s">
        <v>243</v>
      </c>
    </row>
    <row r="88" spans="1:9" ht="9.9499999999999993" customHeight="1">
      <c r="A88" s="15">
        <v>76</v>
      </c>
      <c r="B88" s="319" t="s">
        <v>83</v>
      </c>
      <c r="C88" s="319"/>
      <c r="D88" s="12"/>
      <c r="E88" s="11"/>
      <c r="F88" s="14"/>
    </row>
    <row r="89" spans="1:9" s="173" customFormat="1" ht="9.9499999999999993" customHeight="1">
      <c r="A89" s="15">
        <v>77</v>
      </c>
      <c r="B89" s="61" t="s">
        <v>84</v>
      </c>
      <c r="C89" s="62"/>
      <c r="D89" s="174"/>
      <c r="E89" s="66"/>
      <c r="F89" s="67"/>
    </row>
    <row r="90" spans="1:9" s="173" customFormat="1" ht="9.9499999999999993" customHeight="1">
      <c r="A90" s="15">
        <v>78</v>
      </c>
      <c r="B90" s="64" t="s">
        <v>85</v>
      </c>
      <c r="C90" s="65" t="s">
        <v>86</v>
      </c>
      <c r="D90" s="65"/>
      <c r="E90" s="69"/>
      <c r="F90" s="70"/>
    </row>
    <row r="91" spans="1:9" s="173" customFormat="1" ht="9.9499999999999993" customHeight="1">
      <c r="A91" s="15">
        <v>79</v>
      </c>
      <c r="B91" s="68"/>
      <c r="C91" s="65" t="s">
        <v>87</v>
      </c>
      <c r="D91" s="65"/>
      <c r="E91" s="69"/>
      <c r="F91" s="70"/>
    </row>
    <row r="92" spans="1:9" s="173" customFormat="1" ht="9.9499999999999993" customHeight="1">
      <c r="A92" s="15">
        <v>80</v>
      </c>
      <c r="B92" s="68"/>
      <c r="C92" s="65" t="s">
        <v>88</v>
      </c>
      <c r="D92" s="65"/>
      <c r="E92" s="69"/>
      <c r="F92" s="70"/>
    </row>
    <row r="93" spans="1:9" s="173" customFormat="1" ht="9.9499999999999993" customHeight="1">
      <c r="A93" s="15">
        <v>81</v>
      </c>
      <c r="B93" s="64"/>
      <c r="C93" s="65" t="s">
        <v>89</v>
      </c>
      <c r="D93" s="65"/>
      <c r="E93" s="69"/>
      <c r="F93" s="70"/>
    </row>
    <row r="94" spans="1:9" s="173" customFormat="1" ht="9.9499999999999993" customHeight="1">
      <c r="A94" s="15">
        <v>82</v>
      </c>
      <c r="B94" s="61" t="s">
        <v>90</v>
      </c>
      <c r="C94" s="62"/>
      <c r="D94" s="174"/>
      <c r="E94" s="71"/>
      <c r="F94" s="70"/>
    </row>
    <row r="95" spans="1:9" s="173" customFormat="1" ht="9.9499999999999993" customHeight="1">
      <c r="A95" s="15">
        <v>83</v>
      </c>
      <c r="B95" s="64" t="s">
        <v>91</v>
      </c>
      <c r="C95" s="72" t="s">
        <v>250</v>
      </c>
      <c r="D95" s="72"/>
      <c r="E95" s="69"/>
      <c r="F95" s="70"/>
    </row>
    <row r="96" spans="1:9" s="173" customFormat="1" ht="9.9499999999999993" customHeight="1">
      <c r="A96" s="15">
        <v>84</v>
      </c>
      <c r="B96" s="68"/>
      <c r="C96" s="72" t="s">
        <v>93</v>
      </c>
      <c r="D96" s="72"/>
      <c r="E96" s="69"/>
      <c r="F96" s="70"/>
    </row>
    <row r="97" spans="1:6" s="173" customFormat="1" ht="9.9499999999999993" customHeight="1">
      <c r="A97" s="15">
        <v>85</v>
      </c>
      <c r="B97" s="68"/>
      <c r="C97" s="72" t="s">
        <v>94</v>
      </c>
      <c r="D97" s="72"/>
      <c r="E97" s="69"/>
      <c r="F97" s="70"/>
    </row>
    <row r="98" spans="1:6" s="172" customFormat="1" ht="9.9499999999999993" customHeight="1">
      <c r="A98" s="15">
        <v>86</v>
      </c>
      <c r="B98" s="68"/>
      <c r="C98" s="72" t="s">
        <v>251</v>
      </c>
      <c r="D98" s="72"/>
      <c r="E98" s="69"/>
      <c r="F98" s="70"/>
    </row>
    <row r="99" spans="1:6" ht="9.9499999999999993" customHeight="1">
      <c r="A99" s="15">
        <v>87</v>
      </c>
      <c r="B99" s="68"/>
      <c r="C99" s="72" t="s">
        <v>252</v>
      </c>
      <c r="D99" s="72"/>
      <c r="E99" s="69"/>
      <c r="F99" s="70"/>
    </row>
    <row r="100" spans="1:6" ht="9.9499999999999993" customHeight="1">
      <c r="A100" s="15">
        <v>88</v>
      </c>
      <c r="B100" s="175" t="s">
        <v>97</v>
      </c>
      <c r="C100" s="176"/>
      <c r="D100" s="177"/>
      <c r="E100" s="178"/>
      <c r="F100" s="179"/>
    </row>
    <row r="101" spans="1:6" ht="9.9499999999999993" customHeight="1">
      <c r="A101" s="52">
        <v>89</v>
      </c>
      <c r="B101" s="75" t="s">
        <v>98</v>
      </c>
      <c r="C101" s="76"/>
      <c r="D101" s="180"/>
      <c r="E101" s="181"/>
      <c r="F101" s="182"/>
    </row>
    <row r="102" spans="1:6" ht="9" customHeight="1">
      <c r="C102" s="183"/>
    </row>
    <row r="103" spans="1:6" ht="4.5" customHeight="1"/>
    <row r="104" spans="1:6" s="41" customFormat="1" ht="17.25" customHeight="1">
      <c r="A104" s="1"/>
      <c r="B104"/>
      <c r="C104" t="s">
        <v>99</v>
      </c>
      <c r="D104" t="s">
        <v>100</v>
      </c>
      <c r="E104"/>
      <c r="F104"/>
    </row>
    <row r="105" spans="1:6" s="41" customFormat="1" ht="9" customHeight="1">
      <c r="A105" s="1"/>
      <c r="B105"/>
      <c r="C105" s="77" t="s">
        <v>102</v>
      </c>
      <c r="D105" t="s">
        <v>103</v>
      </c>
      <c r="E105"/>
      <c r="F105"/>
    </row>
    <row r="111" spans="1:6" ht="11.1" customHeight="1"/>
    <row r="112" spans="1:6" ht="9" customHeight="1"/>
    <row r="113" ht="9" customHeight="1"/>
    <row r="114" ht="9" customHeight="1"/>
    <row r="115" ht="9" customHeight="1"/>
    <row r="118" ht="9" customHeight="1"/>
    <row r="119" ht="9" customHeight="1"/>
    <row r="120" ht="11.1" customHeight="1"/>
    <row r="121" ht="11.1" customHeight="1"/>
    <row r="122" ht="11.1" customHeight="1"/>
    <row r="123" ht="11.1" customHeight="1"/>
    <row r="124" ht="11.1" customHeight="1"/>
    <row r="125" ht="11.1" customHeight="1"/>
    <row r="126" ht="11.1" customHeight="1"/>
    <row r="127" ht="11.1" customHeight="1"/>
    <row r="128" ht="11.1" customHeight="1"/>
    <row r="129" ht="11.1" customHeight="1"/>
    <row r="130" ht="11.1" customHeight="1"/>
    <row r="131" ht="11.1" customHeight="1"/>
    <row r="132" ht="11.1" customHeight="1"/>
    <row r="133" ht="11.1" customHeight="1"/>
    <row r="134" ht="11.1" customHeight="1"/>
    <row r="135" ht="11.1" customHeight="1"/>
    <row r="136" ht="11.1" customHeight="1"/>
    <row r="137" ht="11.1" customHeight="1"/>
    <row r="138" ht="11.1" customHeight="1"/>
    <row r="139" ht="11.1" customHeight="1"/>
    <row r="140" ht="11.1" customHeight="1"/>
    <row r="141" ht="9" customHeight="1"/>
    <row r="142" ht="11.1" customHeight="1"/>
    <row r="143" ht="11.1" customHeight="1"/>
    <row r="144" ht="11.1" customHeight="1"/>
    <row r="145" ht="11.1" customHeight="1"/>
    <row r="146" ht="11.1" customHeight="1"/>
    <row r="147" ht="11.1" customHeight="1"/>
    <row r="148" ht="11.1" customHeight="1"/>
    <row r="150" ht="9.9499999999999993" customHeight="1"/>
    <row r="151" ht="11.1" customHeight="1"/>
    <row r="152" ht="11.1" customHeight="1"/>
    <row r="153" ht="11.1" customHeight="1"/>
    <row r="154" ht="11.1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11.1" customHeight="1"/>
    <row r="166" ht="11.1" customHeight="1"/>
  </sheetData>
  <sheetProtection selectLockedCells="1" selectUnlockedCells="1"/>
  <mergeCells count="17">
    <mergeCell ref="B79:C79"/>
    <mergeCell ref="C84:I84"/>
    <mergeCell ref="C85:I85"/>
    <mergeCell ref="B86:F86"/>
    <mergeCell ref="B88:C88"/>
    <mergeCell ref="B73:C73"/>
    <mergeCell ref="B1:C1"/>
    <mergeCell ref="B2:C2"/>
    <mergeCell ref="A4:F4"/>
    <mergeCell ref="A6:F6"/>
    <mergeCell ref="B8:C8"/>
    <mergeCell ref="B9:C9"/>
    <mergeCell ref="B45:C45"/>
    <mergeCell ref="B51:C51"/>
    <mergeCell ref="B54:C54"/>
    <mergeCell ref="B57:C57"/>
    <mergeCell ref="B58:C58"/>
  </mergeCells>
  <pageMargins left="0.59027777777777779" right="0.59027777777777779" top="0.39374999999999999" bottom="0.39374999999999999" header="0.51180555555555551" footer="0.51180555555555551"/>
  <pageSetup paperSize="9" firstPageNumber="0" orientation="portrait" r:id="rId1"/>
  <headerFooter alignWithMargins="0"/>
  <rowBreaks count="1" manualBreakCount="1">
    <brk id="14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7"/>
  <sheetViews>
    <sheetView tabSelected="1" zoomScaleNormal="100" workbookViewId="0">
      <selection activeCell="K95" sqref="K95"/>
    </sheetView>
  </sheetViews>
  <sheetFormatPr defaultRowHeight="12.75"/>
  <cols>
    <col min="1" max="1" width="3.7109375" style="200" customWidth="1"/>
    <col min="2" max="2" width="4.85546875" style="198" customWidth="1"/>
    <col min="3" max="3" width="2.140625" style="198" customWidth="1"/>
    <col min="4" max="4" width="8" style="198" customWidth="1"/>
    <col min="5" max="5" width="41.140625" style="198" customWidth="1"/>
    <col min="6" max="6" width="12.7109375" style="199" customWidth="1"/>
    <col min="7" max="8" width="12.7109375" style="198" customWidth="1"/>
    <col min="9" max="16384" width="9.140625" style="198"/>
  </cols>
  <sheetData>
    <row r="1" spans="1:11" ht="12.75" customHeight="1">
      <c r="A1" s="240"/>
      <c r="B1" s="376" t="s">
        <v>0</v>
      </c>
      <c r="C1" s="376"/>
      <c r="D1" s="376"/>
      <c r="E1" s="376"/>
      <c r="G1" s="240"/>
      <c r="H1" s="278" t="s">
        <v>364</v>
      </c>
      <c r="I1" s="240"/>
      <c r="J1" s="240"/>
      <c r="K1" s="240"/>
    </row>
    <row r="2" spans="1:11" ht="12.75" customHeight="1">
      <c r="A2" s="240"/>
      <c r="B2" s="376" t="s">
        <v>363</v>
      </c>
      <c r="C2" s="376"/>
      <c r="D2" s="376"/>
      <c r="E2" s="376"/>
      <c r="G2" s="240"/>
      <c r="H2" s="278" t="s">
        <v>362</v>
      </c>
      <c r="I2" s="240"/>
      <c r="J2" s="240"/>
      <c r="K2" s="240"/>
    </row>
    <row r="3" spans="1:11" ht="6.75" customHeight="1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1" ht="12.75" customHeight="1">
      <c r="A4" s="377" t="s">
        <v>361</v>
      </c>
      <c r="B4" s="377"/>
      <c r="C4" s="377"/>
      <c r="D4" s="377"/>
      <c r="E4" s="377"/>
      <c r="F4" s="377"/>
      <c r="G4" s="377"/>
      <c r="H4" s="377"/>
      <c r="I4" s="240"/>
      <c r="J4" s="240"/>
      <c r="K4" s="240"/>
    </row>
    <row r="5" spans="1:11" ht="12.75" customHeight="1">
      <c r="A5" s="377" t="s">
        <v>387</v>
      </c>
      <c r="B5" s="377"/>
      <c r="C5" s="377"/>
      <c r="D5" s="377"/>
      <c r="E5" s="377"/>
      <c r="F5" s="377"/>
      <c r="G5" s="377"/>
      <c r="H5" s="377"/>
      <c r="I5" s="240"/>
      <c r="J5" s="240"/>
      <c r="K5" s="240"/>
    </row>
    <row r="6" spans="1:11" ht="12.75" customHeight="1">
      <c r="A6" s="277"/>
      <c r="B6" s="277"/>
      <c r="C6" s="277"/>
      <c r="D6" s="277"/>
      <c r="E6" s="277"/>
      <c r="F6" s="277"/>
      <c r="G6" s="277"/>
      <c r="H6" s="277"/>
      <c r="I6" s="240"/>
      <c r="J6" s="240"/>
      <c r="K6" s="240"/>
    </row>
    <row r="7" spans="1:11" ht="12.75" customHeight="1">
      <c r="A7" s="378" t="s">
        <v>365</v>
      </c>
      <c r="B7" s="378"/>
      <c r="C7" s="378"/>
      <c r="D7" s="378"/>
      <c r="E7" s="378"/>
      <c r="F7" s="378"/>
      <c r="G7" s="378"/>
      <c r="H7" s="378"/>
      <c r="I7" s="240"/>
      <c r="J7" s="240"/>
      <c r="K7" s="240"/>
    </row>
    <row r="8" spans="1:11" ht="12.75" customHeight="1">
      <c r="A8" s="379" t="s">
        <v>367</v>
      </c>
      <c r="B8" s="379"/>
      <c r="C8" s="379"/>
      <c r="D8" s="379"/>
      <c r="E8" s="379"/>
      <c r="F8" s="379"/>
      <c r="G8" s="379"/>
      <c r="H8" s="379"/>
      <c r="I8" s="240"/>
      <c r="J8" s="240"/>
      <c r="K8" s="240"/>
    </row>
    <row r="9" spans="1:11" ht="12.75" customHeight="1" thickBot="1">
      <c r="A9" s="276"/>
      <c r="B9" s="276"/>
      <c r="C9" s="276"/>
      <c r="D9" s="276"/>
      <c r="E9" s="276"/>
      <c r="F9" s="276"/>
      <c r="G9" s="276"/>
      <c r="H9" s="276" t="s">
        <v>366</v>
      </c>
      <c r="I9" s="240"/>
      <c r="J9" s="240"/>
      <c r="K9" s="240"/>
    </row>
    <row r="10" spans="1:11" ht="15" customHeight="1" thickBot="1">
      <c r="A10" s="275" t="s">
        <v>7</v>
      </c>
      <c r="B10" s="380"/>
      <c r="C10" s="380"/>
      <c r="D10" s="380"/>
      <c r="E10" s="274" t="s">
        <v>9</v>
      </c>
      <c r="F10" s="273">
        <v>2020</v>
      </c>
      <c r="G10" s="273">
        <v>2021</v>
      </c>
      <c r="H10" s="272">
        <v>2022</v>
      </c>
      <c r="I10" s="240"/>
      <c r="J10" s="240"/>
      <c r="K10" s="240"/>
    </row>
    <row r="11" spans="1:11" ht="10.5" customHeight="1">
      <c r="A11" s="213" t="s">
        <v>360</v>
      </c>
      <c r="B11" s="381" t="s">
        <v>10</v>
      </c>
      <c r="C11" s="382"/>
      <c r="D11" s="382"/>
      <c r="E11" s="383"/>
      <c r="F11" s="271">
        <f>+F12+F20+F26+F32+F37+F45+F54+F59+F61</f>
        <v>20554</v>
      </c>
      <c r="G11" s="271">
        <f>+G12+G20+G26+G32+G37+G45+G54+G59+G61</f>
        <v>21020</v>
      </c>
      <c r="H11" s="270">
        <f>+H12+H20+H26+H32+H37+H45+H54+H59+H61</f>
        <v>21918</v>
      </c>
      <c r="I11" s="240"/>
      <c r="J11" s="240"/>
      <c r="K11" s="240"/>
    </row>
    <row r="12" spans="1:11" ht="10.5" customHeight="1">
      <c r="A12" s="213" t="s">
        <v>359</v>
      </c>
      <c r="B12" s="257">
        <v>50</v>
      </c>
      <c r="C12" s="269" t="s">
        <v>358</v>
      </c>
      <c r="D12" s="268"/>
      <c r="E12" s="267"/>
      <c r="F12" s="237">
        <f>SUM(F13:F19)</f>
        <v>1554</v>
      </c>
      <c r="G12" s="237">
        <f>SUM(G13:G19)</f>
        <v>1408</v>
      </c>
      <c r="H12" s="236">
        <f>SUM(H13:H19)</f>
        <v>1478</v>
      </c>
      <c r="I12" s="240"/>
      <c r="J12" s="240"/>
      <c r="K12" s="240"/>
    </row>
    <row r="13" spans="1:11" ht="10.5" customHeight="1">
      <c r="A13" s="213" t="s">
        <v>357</v>
      </c>
      <c r="B13" s="246"/>
      <c r="C13" s="228"/>
      <c r="D13" s="250">
        <v>501</v>
      </c>
      <c r="E13" s="266" t="s">
        <v>12</v>
      </c>
      <c r="F13" s="224">
        <v>146</v>
      </c>
      <c r="G13" s="224">
        <v>0</v>
      </c>
      <c r="H13" s="223">
        <v>70</v>
      </c>
      <c r="I13" s="240"/>
      <c r="J13" s="240"/>
      <c r="K13" s="240"/>
    </row>
    <row r="14" spans="1:11" ht="10.5" customHeight="1">
      <c r="A14" s="213" t="s">
        <v>356</v>
      </c>
      <c r="B14" s="246"/>
      <c r="C14" s="228"/>
      <c r="D14" s="245">
        <v>502</v>
      </c>
      <c r="E14" s="265" t="s">
        <v>355</v>
      </c>
      <c r="F14" s="224">
        <v>1408</v>
      </c>
      <c r="G14" s="224">
        <v>1408</v>
      </c>
      <c r="H14" s="223">
        <v>1408</v>
      </c>
      <c r="I14" s="240"/>
      <c r="J14" s="240"/>
      <c r="K14" s="240"/>
    </row>
    <row r="15" spans="1:11" ht="10.5" customHeight="1">
      <c r="A15" s="213" t="s">
        <v>354</v>
      </c>
      <c r="B15" s="254"/>
      <c r="C15" s="230"/>
      <c r="D15" s="230">
        <v>503</v>
      </c>
      <c r="E15" s="229" t="s">
        <v>14</v>
      </c>
      <c r="F15" s="237">
        <v>0</v>
      </c>
      <c r="G15" s="237">
        <v>0</v>
      </c>
      <c r="H15" s="236">
        <v>0</v>
      </c>
      <c r="I15" s="240"/>
      <c r="J15" s="240"/>
      <c r="K15" s="240"/>
    </row>
    <row r="16" spans="1:11" ht="10.5" customHeight="1">
      <c r="A16" s="213" t="s">
        <v>353</v>
      </c>
      <c r="B16" s="246"/>
      <c r="C16" s="218"/>
      <c r="D16" s="218">
        <v>504</v>
      </c>
      <c r="E16" s="264" t="s">
        <v>15</v>
      </c>
      <c r="F16" s="224">
        <v>0</v>
      </c>
      <c r="G16" s="224">
        <v>0</v>
      </c>
      <c r="H16" s="223">
        <v>0</v>
      </c>
      <c r="I16" s="240"/>
      <c r="J16" s="240"/>
      <c r="K16" s="240"/>
    </row>
    <row r="17" spans="1:11" ht="10.5" customHeight="1">
      <c r="A17" s="213" t="s">
        <v>352</v>
      </c>
      <c r="B17" s="246"/>
      <c r="C17" s="218"/>
      <c r="D17" s="218">
        <v>506</v>
      </c>
      <c r="E17" s="264" t="s">
        <v>351</v>
      </c>
      <c r="F17" s="224">
        <v>0</v>
      </c>
      <c r="G17" s="224">
        <v>0</v>
      </c>
      <c r="H17" s="223">
        <v>0</v>
      </c>
      <c r="I17" s="240"/>
      <c r="J17" s="240"/>
      <c r="K17" s="240"/>
    </row>
    <row r="18" spans="1:11" ht="10.5" customHeight="1">
      <c r="A18" s="213" t="s">
        <v>350</v>
      </c>
      <c r="B18" s="246"/>
      <c r="C18" s="218"/>
      <c r="D18" s="218">
        <v>507</v>
      </c>
      <c r="E18" s="264" t="s">
        <v>17</v>
      </c>
      <c r="F18" s="224">
        <v>0</v>
      </c>
      <c r="G18" s="224">
        <v>0</v>
      </c>
      <c r="H18" s="223">
        <v>0</v>
      </c>
      <c r="I18" s="240"/>
      <c r="J18" s="240"/>
      <c r="K18" s="240"/>
    </row>
    <row r="19" spans="1:11" ht="10.5" customHeight="1">
      <c r="A19" s="213" t="s">
        <v>349</v>
      </c>
      <c r="B19" s="246"/>
      <c r="C19" s="218"/>
      <c r="D19" s="218">
        <v>508</v>
      </c>
      <c r="E19" s="264" t="s">
        <v>18</v>
      </c>
      <c r="F19" s="224">
        <v>0</v>
      </c>
      <c r="G19" s="224">
        <v>0</v>
      </c>
      <c r="H19" s="223">
        <v>0</v>
      </c>
      <c r="I19" s="240"/>
      <c r="J19" s="240"/>
      <c r="K19" s="240"/>
    </row>
    <row r="20" spans="1:11" ht="10.5" customHeight="1">
      <c r="A20" s="213" t="s">
        <v>348</v>
      </c>
      <c r="B20" s="222">
        <v>51</v>
      </c>
      <c r="C20" s="225" t="s">
        <v>347</v>
      </c>
      <c r="D20" s="225"/>
      <c r="E20" s="225"/>
      <c r="F20" s="215">
        <f>SUM(F21:F25)</f>
        <v>584</v>
      </c>
      <c r="G20" s="215">
        <f>SUM(G21:G25)</f>
        <v>30</v>
      </c>
      <c r="H20" s="214">
        <f>SUM(H21:H25)</f>
        <v>770</v>
      </c>
      <c r="I20" s="240"/>
      <c r="J20" s="240"/>
      <c r="K20" s="240"/>
    </row>
    <row r="21" spans="1:11" ht="10.5" customHeight="1">
      <c r="A21" s="213" t="s">
        <v>346</v>
      </c>
      <c r="B21" s="246"/>
      <c r="C21" s="230"/>
      <c r="D21" s="263">
        <v>511</v>
      </c>
      <c r="E21" s="262" t="s">
        <v>19</v>
      </c>
      <c r="F21" s="224">
        <v>27</v>
      </c>
      <c r="G21" s="224">
        <v>0</v>
      </c>
      <c r="H21" s="223">
        <v>50</v>
      </c>
      <c r="I21" s="240"/>
      <c r="J21" s="240"/>
      <c r="K21" s="240"/>
    </row>
    <row r="22" spans="1:11" ht="10.5" customHeight="1">
      <c r="A22" s="213" t="s">
        <v>345</v>
      </c>
      <c r="B22" s="246"/>
      <c r="C22" s="230"/>
      <c r="D22" s="261">
        <v>512</v>
      </c>
      <c r="E22" s="260" t="s">
        <v>20</v>
      </c>
      <c r="F22" s="224">
        <v>1</v>
      </c>
      <c r="G22" s="224">
        <v>0</v>
      </c>
      <c r="H22" s="223">
        <v>10</v>
      </c>
      <c r="I22" s="240"/>
      <c r="J22" s="240"/>
      <c r="K22" s="240"/>
    </row>
    <row r="23" spans="1:11" ht="10.5" customHeight="1">
      <c r="A23" s="213" t="s">
        <v>344</v>
      </c>
      <c r="B23" s="242"/>
      <c r="C23" s="230"/>
      <c r="D23" s="230">
        <v>513</v>
      </c>
      <c r="E23" s="229" t="s">
        <v>21</v>
      </c>
      <c r="F23" s="224">
        <v>2</v>
      </c>
      <c r="G23" s="224">
        <v>0</v>
      </c>
      <c r="H23" s="223">
        <v>10</v>
      </c>
      <c r="I23" s="240"/>
      <c r="J23" s="240"/>
      <c r="K23" s="240"/>
    </row>
    <row r="24" spans="1:11" ht="10.5" customHeight="1">
      <c r="A24" s="213" t="s">
        <v>343</v>
      </c>
      <c r="B24" s="242"/>
      <c r="C24" s="230"/>
      <c r="D24" s="230">
        <v>516</v>
      </c>
      <c r="E24" s="229" t="s">
        <v>22</v>
      </c>
      <c r="F24" s="224">
        <v>0</v>
      </c>
      <c r="G24" s="224">
        <v>0</v>
      </c>
      <c r="H24" s="223">
        <v>0</v>
      </c>
      <c r="I24" s="240"/>
      <c r="J24" s="240"/>
      <c r="K24" s="240"/>
    </row>
    <row r="25" spans="1:11" ht="10.5" customHeight="1">
      <c r="A25" s="213" t="s">
        <v>342</v>
      </c>
      <c r="B25" s="254"/>
      <c r="C25" s="230"/>
      <c r="D25" s="230">
        <v>518</v>
      </c>
      <c r="E25" s="229" t="s">
        <v>23</v>
      </c>
      <c r="F25" s="259">
        <v>554</v>
      </c>
      <c r="G25" s="259">
        <v>30</v>
      </c>
      <c r="H25" s="258">
        <v>700</v>
      </c>
      <c r="I25" s="240"/>
      <c r="J25" s="240"/>
      <c r="K25" s="240"/>
    </row>
    <row r="26" spans="1:11" ht="10.5" customHeight="1">
      <c r="A26" s="213" t="s">
        <v>341</v>
      </c>
      <c r="B26" s="257">
        <v>52</v>
      </c>
      <c r="C26" s="256" t="s">
        <v>340</v>
      </c>
      <c r="D26" s="256"/>
      <c r="E26" s="256"/>
      <c r="F26" s="237">
        <f>SUM(F27:F31)</f>
        <v>17883</v>
      </c>
      <c r="G26" s="237">
        <f>SUM(G27:G31)</f>
        <v>19049</v>
      </c>
      <c r="H26" s="236">
        <f>SUM(H27:H31)</f>
        <v>19137</v>
      </c>
      <c r="I26" s="240"/>
      <c r="J26" s="240"/>
      <c r="K26" s="240"/>
    </row>
    <row r="27" spans="1:11" ht="10.5" customHeight="1">
      <c r="A27" s="213" t="s">
        <v>339</v>
      </c>
      <c r="B27" s="246"/>
      <c r="C27" s="228"/>
      <c r="D27" s="228">
        <v>521</v>
      </c>
      <c r="E27" s="255" t="s">
        <v>24</v>
      </c>
      <c r="F27" s="252">
        <v>13007</v>
      </c>
      <c r="G27" s="252">
        <v>13904</v>
      </c>
      <c r="H27" s="251">
        <v>13969</v>
      </c>
      <c r="I27" s="240"/>
      <c r="J27" s="240"/>
      <c r="K27" s="240"/>
    </row>
    <row r="28" spans="1:11" ht="10.5" customHeight="1">
      <c r="A28" s="213" t="s">
        <v>338</v>
      </c>
      <c r="B28" s="246"/>
      <c r="C28" s="228"/>
      <c r="D28" s="228">
        <v>524</v>
      </c>
      <c r="E28" s="255" t="s">
        <v>25</v>
      </c>
      <c r="F28" s="252">
        <v>4396</v>
      </c>
      <c r="G28" s="252">
        <v>4598</v>
      </c>
      <c r="H28" s="251">
        <v>4620</v>
      </c>
      <c r="I28" s="240"/>
      <c r="J28" s="240"/>
      <c r="K28" s="240"/>
    </row>
    <row r="29" spans="1:11" ht="10.5" customHeight="1">
      <c r="A29" s="213" t="s">
        <v>337</v>
      </c>
      <c r="B29" s="254"/>
      <c r="C29" s="230"/>
      <c r="D29" s="230">
        <v>525</v>
      </c>
      <c r="E29" s="229" t="s">
        <v>26</v>
      </c>
      <c r="F29" s="252">
        <v>0</v>
      </c>
      <c r="G29" s="252">
        <v>0</v>
      </c>
      <c r="H29" s="251">
        <v>0</v>
      </c>
      <c r="I29" s="240"/>
      <c r="J29" s="240"/>
      <c r="K29" s="240"/>
    </row>
    <row r="30" spans="1:11" ht="10.5" customHeight="1">
      <c r="A30" s="213" t="s">
        <v>336</v>
      </c>
      <c r="B30" s="254"/>
      <c r="C30" s="230"/>
      <c r="D30" s="230">
        <v>527</v>
      </c>
      <c r="E30" s="229" t="s">
        <v>27</v>
      </c>
      <c r="F30" s="252">
        <v>480</v>
      </c>
      <c r="G30" s="252">
        <v>547</v>
      </c>
      <c r="H30" s="251">
        <v>548</v>
      </c>
      <c r="I30" s="240"/>
      <c r="J30" s="240"/>
      <c r="K30" s="240"/>
    </row>
    <row r="31" spans="1:11" ht="10.5" customHeight="1">
      <c r="A31" s="213" t="s">
        <v>335</v>
      </c>
      <c r="B31" s="254"/>
      <c r="C31" s="232"/>
      <c r="D31" s="217">
        <v>528</v>
      </c>
      <c r="E31" s="253" t="s">
        <v>334</v>
      </c>
      <c r="F31" s="252">
        <v>0</v>
      </c>
      <c r="G31" s="252">
        <v>0</v>
      </c>
      <c r="H31" s="251">
        <v>0</v>
      </c>
      <c r="I31" s="240"/>
      <c r="J31" s="240"/>
      <c r="K31" s="240"/>
    </row>
    <row r="32" spans="1:11" ht="10.5" customHeight="1">
      <c r="A32" s="213" t="s">
        <v>333</v>
      </c>
      <c r="B32" s="222">
        <v>53</v>
      </c>
      <c r="C32" s="221" t="s">
        <v>332</v>
      </c>
      <c r="D32" s="220"/>
      <c r="E32" s="220"/>
      <c r="F32" s="215">
        <f>SUM(F33:F36)</f>
        <v>5</v>
      </c>
      <c r="G32" s="215">
        <f>SUM(G33:G36)</f>
        <v>5</v>
      </c>
      <c r="H32" s="214">
        <f>SUM(H33:H36)</f>
        <v>5</v>
      </c>
      <c r="I32" s="240"/>
      <c r="J32" s="240"/>
      <c r="K32" s="240"/>
    </row>
    <row r="33" spans="1:11" ht="10.5" customHeight="1">
      <c r="A33" s="213" t="s">
        <v>331</v>
      </c>
      <c r="B33" s="246"/>
      <c r="C33" s="228"/>
      <c r="D33" s="250">
        <v>531</v>
      </c>
      <c r="E33" s="249" t="s">
        <v>29</v>
      </c>
      <c r="F33" s="224">
        <v>0</v>
      </c>
      <c r="G33" s="224">
        <v>0</v>
      </c>
      <c r="H33" s="223">
        <v>0</v>
      </c>
      <c r="I33" s="240"/>
      <c r="J33" s="240"/>
      <c r="K33" s="240"/>
    </row>
    <row r="34" spans="1:11" ht="10.5" customHeight="1">
      <c r="A34" s="213" t="s">
        <v>330</v>
      </c>
      <c r="B34" s="246"/>
      <c r="C34" s="228"/>
      <c r="D34" s="248">
        <v>532</v>
      </c>
      <c r="E34" s="247" t="s">
        <v>30</v>
      </c>
      <c r="F34" s="224">
        <v>0</v>
      </c>
      <c r="G34" s="224">
        <v>0</v>
      </c>
      <c r="H34" s="223">
        <v>0</v>
      </c>
      <c r="I34" s="240"/>
      <c r="J34" s="240"/>
      <c r="K34" s="240"/>
    </row>
    <row r="35" spans="1:11" ht="10.5" customHeight="1">
      <c r="A35" s="213" t="s">
        <v>329</v>
      </c>
      <c r="B35" s="246"/>
      <c r="C35" s="228"/>
      <c r="D35" s="245">
        <v>538</v>
      </c>
      <c r="E35" s="226" t="s">
        <v>31</v>
      </c>
      <c r="F35" s="224">
        <v>5</v>
      </c>
      <c r="G35" s="224">
        <v>5</v>
      </c>
      <c r="H35" s="223">
        <v>5</v>
      </c>
      <c r="I35" s="240"/>
      <c r="J35" s="240"/>
      <c r="K35" s="240"/>
    </row>
    <row r="36" spans="1:11" ht="10.5" customHeight="1">
      <c r="A36" s="213" t="s">
        <v>328</v>
      </c>
      <c r="B36" s="246"/>
      <c r="C36" s="228"/>
      <c r="D36" s="245">
        <v>539</v>
      </c>
      <c r="E36" s="226" t="s">
        <v>327</v>
      </c>
      <c r="F36" s="224">
        <v>0</v>
      </c>
      <c r="G36" s="224">
        <v>0</v>
      </c>
      <c r="H36" s="223">
        <v>0</v>
      </c>
      <c r="I36" s="240"/>
      <c r="J36" s="240"/>
      <c r="K36" s="240"/>
    </row>
    <row r="37" spans="1:11" ht="10.5" customHeight="1">
      <c r="A37" s="213" t="s">
        <v>326</v>
      </c>
      <c r="B37" s="244">
        <v>54</v>
      </c>
      <c r="C37" s="225" t="s">
        <v>325</v>
      </c>
      <c r="D37" s="225"/>
      <c r="E37" s="225"/>
      <c r="F37" s="215">
        <f>SUM(F38:F44)</f>
        <v>42</v>
      </c>
      <c r="G37" s="215">
        <f>SUM(G38:G44)</f>
        <v>42</v>
      </c>
      <c r="H37" s="214">
        <f>SUM(H38:H44)</f>
        <v>42</v>
      </c>
      <c r="I37" s="240"/>
      <c r="J37" s="240"/>
      <c r="K37" s="240"/>
    </row>
    <row r="38" spans="1:11" ht="10.5" customHeight="1">
      <c r="A38" s="213" t="s">
        <v>324</v>
      </c>
      <c r="B38" s="219"/>
      <c r="C38" s="228"/>
      <c r="D38" s="230">
        <v>541</v>
      </c>
      <c r="E38" s="229" t="s">
        <v>32</v>
      </c>
      <c r="F38" s="224">
        <v>0</v>
      </c>
      <c r="G38" s="224">
        <v>0</v>
      </c>
      <c r="H38" s="223">
        <v>0</v>
      </c>
      <c r="I38" s="240"/>
      <c r="J38" s="240"/>
      <c r="K38" s="240"/>
    </row>
    <row r="39" spans="1:11" ht="10.5" customHeight="1">
      <c r="A39" s="213" t="s">
        <v>323</v>
      </c>
      <c r="B39" s="219"/>
      <c r="C39" s="228"/>
      <c r="D39" s="230">
        <v>542</v>
      </c>
      <c r="E39" s="229" t="s">
        <v>33</v>
      </c>
      <c r="F39" s="224">
        <v>0</v>
      </c>
      <c r="G39" s="224">
        <v>0</v>
      </c>
      <c r="H39" s="223">
        <v>0</v>
      </c>
      <c r="I39" s="240"/>
      <c r="J39" s="240"/>
      <c r="K39" s="240"/>
    </row>
    <row r="40" spans="1:11" ht="10.5" customHeight="1">
      <c r="A40" s="213" t="s">
        <v>322</v>
      </c>
      <c r="B40" s="235"/>
      <c r="C40" s="230"/>
      <c r="D40" s="230">
        <v>543</v>
      </c>
      <c r="E40" s="229" t="s">
        <v>34</v>
      </c>
      <c r="F40" s="224">
        <v>0</v>
      </c>
      <c r="G40" s="224">
        <v>0</v>
      </c>
      <c r="H40" s="223">
        <v>0</v>
      </c>
      <c r="I40" s="240"/>
      <c r="J40" s="240"/>
      <c r="K40" s="240"/>
    </row>
    <row r="41" spans="1:11" s="233" customFormat="1" ht="10.5" customHeight="1">
      <c r="A41" s="213" t="s">
        <v>321</v>
      </c>
      <c r="B41" s="235"/>
      <c r="C41" s="230"/>
      <c r="D41" s="230">
        <v>544</v>
      </c>
      <c r="E41" s="229" t="s">
        <v>35</v>
      </c>
      <c r="F41" s="215">
        <v>0</v>
      </c>
      <c r="G41" s="215">
        <v>0</v>
      </c>
      <c r="H41" s="214">
        <v>0</v>
      </c>
      <c r="I41" s="243"/>
      <c r="J41" s="243"/>
      <c r="K41" s="243"/>
    </row>
    <row r="42" spans="1:11" ht="10.5" customHeight="1">
      <c r="A42" s="213" t="s">
        <v>320</v>
      </c>
      <c r="B42" s="235"/>
      <c r="C42" s="230"/>
      <c r="D42" s="230">
        <v>547</v>
      </c>
      <c r="E42" s="229" t="s">
        <v>36</v>
      </c>
      <c r="F42" s="224">
        <v>0</v>
      </c>
      <c r="G42" s="224">
        <v>0</v>
      </c>
      <c r="H42" s="223">
        <v>0</v>
      </c>
      <c r="I42" s="240"/>
      <c r="J42" s="240"/>
      <c r="K42" s="240"/>
    </row>
    <row r="43" spans="1:11" s="233" customFormat="1" ht="10.5" customHeight="1">
      <c r="A43" s="213" t="s">
        <v>319</v>
      </c>
      <c r="B43" s="235"/>
      <c r="C43" s="234"/>
      <c r="D43" s="232">
        <v>548</v>
      </c>
      <c r="E43" s="231" t="s">
        <v>37</v>
      </c>
      <c r="F43" s="215">
        <v>0</v>
      </c>
      <c r="G43" s="215">
        <v>0</v>
      </c>
      <c r="H43" s="214">
        <v>0</v>
      </c>
      <c r="I43" s="243"/>
      <c r="J43" s="243"/>
      <c r="K43" s="243"/>
    </row>
    <row r="44" spans="1:11" s="233" customFormat="1" ht="10.5" customHeight="1">
      <c r="A44" s="213" t="s">
        <v>318</v>
      </c>
      <c r="B44" s="235"/>
      <c r="C44" s="232"/>
      <c r="D44" s="232">
        <v>549</v>
      </c>
      <c r="E44" s="231" t="s">
        <v>46</v>
      </c>
      <c r="F44" s="215">
        <v>42</v>
      </c>
      <c r="G44" s="215">
        <v>42</v>
      </c>
      <c r="H44" s="214">
        <v>42</v>
      </c>
      <c r="I44" s="243"/>
      <c r="J44" s="243"/>
      <c r="K44" s="243"/>
    </row>
    <row r="45" spans="1:11" ht="10.5" customHeight="1">
      <c r="A45" s="213" t="s">
        <v>317</v>
      </c>
      <c r="B45" s="222">
        <v>55</v>
      </c>
      <c r="C45" s="225" t="s">
        <v>316</v>
      </c>
      <c r="D45" s="225"/>
      <c r="E45" s="225"/>
      <c r="F45" s="215">
        <f>SUM(F46:F53)</f>
        <v>486</v>
      </c>
      <c r="G45" s="215">
        <f>SUM(G46:G53)</f>
        <v>486</v>
      </c>
      <c r="H45" s="214">
        <f>SUM(H46:H53)</f>
        <v>486</v>
      </c>
      <c r="I45" s="240"/>
      <c r="J45" s="240"/>
      <c r="K45" s="240"/>
    </row>
    <row r="46" spans="1:11" ht="10.5" customHeight="1">
      <c r="A46" s="213" t="s">
        <v>315</v>
      </c>
      <c r="B46" s="242"/>
      <c r="C46" s="230"/>
      <c r="D46" s="230">
        <v>551</v>
      </c>
      <c r="E46" s="229" t="s">
        <v>38</v>
      </c>
      <c r="F46" s="224">
        <v>486</v>
      </c>
      <c r="G46" s="224">
        <v>486</v>
      </c>
      <c r="H46" s="223">
        <v>486</v>
      </c>
      <c r="I46" s="240"/>
      <c r="J46" s="240"/>
      <c r="K46" s="240"/>
    </row>
    <row r="47" spans="1:11" ht="10.5" customHeight="1">
      <c r="A47" s="213" t="s">
        <v>314</v>
      </c>
      <c r="B47" s="235"/>
      <c r="C47" s="230"/>
      <c r="D47" s="230">
        <v>552</v>
      </c>
      <c r="E47" s="229" t="s">
        <v>39</v>
      </c>
      <c r="F47" s="215">
        <v>0</v>
      </c>
      <c r="G47" s="259">
        <v>0</v>
      </c>
      <c r="H47" s="214">
        <v>0</v>
      </c>
      <c r="I47" s="240"/>
      <c r="J47" s="240"/>
      <c r="K47" s="240"/>
    </row>
    <row r="48" spans="1:11" ht="10.5" customHeight="1">
      <c r="A48" s="213" t="s">
        <v>313</v>
      </c>
      <c r="B48" s="219"/>
      <c r="C48" s="230"/>
      <c r="D48" s="230">
        <v>553</v>
      </c>
      <c r="E48" s="229" t="s">
        <v>40</v>
      </c>
      <c r="F48" s="215">
        <v>0</v>
      </c>
      <c r="G48" s="215">
        <v>0</v>
      </c>
      <c r="H48" s="214">
        <v>0</v>
      </c>
    </row>
    <row r="49" spans="1:11" s="233" customFormat="1" ht="10.5" customHeight="1">
      <c r="A49" s="213" t="s">
        <v>312</v>
      </c>
      <c r="B49" s="235"/>
      <c r="C49" s="241"/>
      <c r="D49" s="230">
        <v>554</v>
      </c>
      <c r="E49" s="229" t="s">
        <v>41</v>
      </c>
      <c r="F49" s="215">
        <v>0</v>
      </c>
      <c r="G49" s="215">
        <v>0</v>
      </c>
      <c r="H49" s="214">
        <v>0</v>
      </c>
    </row>
    <row r="50" spans="1:11" ht="10.5" customHeight="1">
      <c r="A50" s="213" t="s">
        <v>311</v>
      </c>
      <c r="B50" s="219"/>
      <c r="C50" s="230"/>
      <c r="D50" s="230">
        <v>555</v>
      </c>
      <c r="E50" s="229" t="s">
        <v>42</v>
      </c>
      <c r="F50" s="215">
        <v>0</v>
      </c>
      <c r="G50" s="215">
        <v>0</v>
      </c>
      <c r="H50" s="214">
        <v>0</v>
      </c>
    </row>
    <row r="51" spans="1:11" ht="10.5" customHeight="1">
      <c r="A51" s="213" t="s">
        <v>310</v>
      </c>
      <c r="B51" s="219"/>
      <c r="C51" s="232"/>
      <c r="D51" s="232">
        <v>556</v>
      </c>
      <c r="E51" s="231" t="s">
        <v>43</v>
      </c>
      <c r="F51" s="215">
        <v>0</v>
      </c>
      <c r="G51" s="215">
        <v>0</v>
      </c>
      <c r="H51" s="214">
        <v>0</v>
      </c>
    </row>
    <row r="52" spans="1:11" s="233" customFormat="1" ht="10.5" customHeight="1">
      <c r="A52" s="213" t="s">
        <v>309</v>
      </c>
      <c r="B52" s="235"/>
      <c r="C52" s="230"/>
      <c r="D52" s="230">
        <v>557</v>
      </c>
      <c r="E52" s="229" t="s">
        <v>44</v>
      </c>
      <c r="F52" s="215">
        <v>0</v>
      </c>
      <c r="G52" s="215">
        <v>0</v>
      </c>
      <c r="H52" s="214">
        <v>0</v>
      </c>
    </row>
    <row r="53" spans="1:11" s="233" customFormat="1" ht="10.5" customHeight="1">
      <c r="A53" s="213" t="s">
        <v>308</v>
      </c>
      <c r="B53" s="235"/>
      <c r="C53" s="230"/>
      <c r="D53" s="230">
        <v>558</v>
      </c>
      <c r="E53" s="229" t="s">
        <v>307</v>
      </c>
      <c r="F53" s="215">
        <v>0</v>
      </c>
      <c r="G53" s="215">
        <v>0</v>
      </c>
      <c r="H53" s="214">
        <v>0</v>
      </c>
    </row>
    <row r="54" spans="1:11" ht="10.5" customHeight="1">
      <c r="A54" s="213" t="s">
        <v>306</v>
      </c>
      <c r="B54" s="222">
        <v>56</v>
      </c>
      <c r="C54" s="225" t="s">
        <v>47</v>
      </c>
      <c r="D54" s="225"/>
      <c r="E54" s="225"/>
      <c r="F54" s="215">
        <f>SUM(F55:F58)</f>
        <v>0</v>
      </c>
      <c r="G54" s="215">
        <f>SUM(G55:G58)</f>
        <v>0</v>
      </c>
      <c r="H54" s="214">
        <f>SUM(H55:H58)</f>
        <v>0</v>
      </c>
      <c r="I54" s="240"/>
      <c r="J54" s="240"/>
      <c r="K54" s="240"/>
    </row>
    <row r="55" spans="1:11" s="233" customFormat="1" ht="10.5" customHeight="1">
      <c r="A55" s="213" t="s">
        <v>305</v>
      </c>
      <c r="B55" s="235"/>
      <c r="C55" s="232"/>
      <c r="D55" s="217">
        <v>562</v>
      </c>
      <c r="E55" s="216" t="s">
        <v>49</v>
      </c>
      <c r="F55" s="215">
        <v>0</v>
      </c>
      <c r="G55" s="215">
        <v>0</v>
      </c>
      <c r="H55" s="214">
        <v>0</v>
      </c>
    </row>
    <row r="56" spans="1:11" s="233" customFormat="1" ht="10.5" customHeight="1">
      <c r="A56" s="213" t="s">
        <v>304</v>
      </c>
      <c r="B56" s="235"/>
      <c r="C56" s="232"/>
      <c r="D56" s="217">
        <v>563</v>
      </c>
      <c r="E56" s="216" t="s">
        <v>50</v>
      </c>
      <c r="F56" s="215">
        <v>0</v>
      </c>
      <c r="G56" s="215">
        <v>0</v>
      </c>
      <c r="H56" s="214">
        <v>0</v>
      </c>
    </row>
    <row r="57" spans="1:11" s="233" customFormat="1" ht="10.5" customHeight="1">
      <c r="A57" s="213" t="s">
        <v>303</v>
      </c>
      <c r="B57" s="235"/>
      <c r="C57" s="234"/>
      <c r="D57" s="217">
        <v>564</v>
      </c>
      <c r="E57" s="216" t="s">
        <v>51</v>
      </c>
      <c r="F57" s="215">
        <v>0</v>
      </c>
      <c r="G57" s="215">
        <v>0</v>
      </c>
      <c r="H57" s="214">
        <v>0</v>
      </c>
    </row>
    <row r="58" spans="1:11" s="233" customFormat="1" ht="10.5" customHeight="1">
      <c r="A58" s="213" t="s">
        <v>302</v>
      </c>
      <c r="B58" s="235"/>
      <c r="C58" s="234"/>
      <c r="D58" s="217">
        <v>569</v>
      </c>
      <c r="E58" s="216" t="s">
        <v>52</v>
      </c>
      <c r="F58" s="215">
        <v>0</v>
      </c>
      <c r="G58" s="215">
        <v>0</v>
      </c>
      <c r="H58" s="214">
        <v>0</v>
      </c>
    </row>
    <row r="59" spans="1:11" ht="10.5" customHeight="1">
      <c r="A59" s="213" t="s">
        <v>301</v>
      </c>
      <c r="B59" s="222">
        <v>57</v>
      </c>
      <c r="C59" s="225" t="s">
        <v>53</v>
      </c>
      <c r="D59" s="225"/>
      <c r="E59" s="225"/>
      <c r="F59" s="215">
        <f>SUM(F60:F60)</f>
        <v>0</v>
      </c>
      <c r="G59" s="215">
        <f>SUM(G60:G60)</f>
        <v>0</v>
      </c>
      <c r="H59" s="214">
        <f>SUM(H60:H60)</f>
        <v>0</v>
      </c>
      <c r="I59" s="240"/>
      <c r="J59" s="240"/>
      <c r="K59" s="240"/>
    </row>
    <row r="60" spans="1:11" ht="10.5" customHeight="1">
      <c r="A60" s="213" t="s">
        <v>300</v>
      </c>
      <c r="B60" s="219"/>
      <c r="C60" s="234"/>
      <c r="D60" s="217">
        <v>572</v>
      </c>
      <c r="E60" s="216" t="s">
        <v>55</v>
      </c>
      <c r="F60" s="215">
        <v>0</v>
      </c>
      <c r="G60" s="215">
        <v>0</v>
      </c>
      <c r="H60" s="214">
        <v>0</v>
      </c>
    </row>
    <row r="61" spans="1:11" ht="10.5" customHeight="1">
      <c r="A61" s="213" t="s">
        <v>299</v>
      </c>
      <c r="B61" s="222">
        <v>59</v>
      </c>
      <c r="C61" s="225" t="s">
        <v>56</v>
      </c>
      <c r="D61" s="221"/>
      <c r="E61" s="221"/>
      <c r="F61" s="215">
        <f>SUM(F62:F63)</f>
        <v>0</v>
      </c>
      <c r="G61" s="215">
        <f>SUM(G62:G63)</f>
        <v>0</v>
      </c>
      <c r="H61" s="214">
        <f>SUM(H62:H63)</f>
        <v>0</v>
      </c>
    </row>
    <row r="62" spans="1:11" ht="10.5" customHeight="1">
      <c r="A62" s="213" t="s">
        <v>298</v>
      </c>
      <c r="B62" s="219"/>
      <c r="C62" s="230"/>
      <c r="D62" s="227">
        <v>591</v>
      </c>
      <c r="E62" s="239" t="s">
        <v>57</v>
      </c>
      <c r="F62" s="224">
        <v>0</v>
      </c>
      <c r="G62" s="224">
        <v>0</v>
      </c>
      <c r="H62" s="223">
        <v>0</v>
      </c>
    </row>
    <row r="63" spans="1:11" ht="10.5" customHeight="1">
      <c r="A63" s="213" t="s">
        <v>297</v>
      </c>
      <c r="B63" s="219"/>
      <c r="C63" s="232"/>
      <c r="D63" s="217">
        <v>595</v>
      </c>
      <c r="E63" s="238" t="s">
        <v>58</v>
      </c>
      <c r="F63" s="224">
        <v>0</v>
      </c>
      <c r="G63" s="224">
        <v>0</v>
      </c>
      <c r="H63" s="223">
        <v>0</v>
      </c>
    </row>
    <row r="64" spans="1:11" ht="10.5" customHeight="1">
      <c r="A64" s="213" t="s">
        <v>296</v>
      </c>
      <c r="B64" s="384" t="s">
        <v>295</v>
      </c>
      <c r="C64" s="385"/>
      <c r="D64" s="385"/>
      <c r="E64" s="386"/>
      <c r="F64" s="237">
        <f>+F65+F71+F81+F87</f>
        <v>20554</v>
      </c>
      <c r="G64" s="237">
        <f>+G65+G71+G81+G87</f>
        <v>21020</v>
      </c>
      <c r="H64" s="236">
        <f>+H65+H71+H81+H87</f>
        <v>21918</v>
      </c>
    </row>
    <row r="65" spans="1:8" ht="10.5" customHeight="1">
      <c r="A65" s="213" t="s">
        <v>294</v>
      </c>
      <c r="B65" s="222">
        <v>60</v>
      </c>
      <c r="C65" s="225" t="s">
        <v>293</v>
      </c>
      <c r="D65" s="225"/>
      <c r="E65" s="225"/>
      <c r="F65" s="215">
        <f>SUM(F66:F70)</f>
        <v>800</v>
      </c>
      <c r="G65" s="215">
        <f>SUM(G66:G70)</f>
        <v>1060</v>
      </c>
      <c r="H65" s="215">
        <f>SUM(H66:H70)</f>
        <v>1060</v>
      </c>
    </row>
    <row r="66" spans="1:8" ht="10.5" customHeight="1">
      <c r="A66" s="213" t="s">
        <v>292</v>
      </c>
      <c r="B66" s="219"/>
      <c r="C66" s="228"/>
      <c r="D66" s="230">
        <v>601</v>
      </c>
      <c r="E66" s="229" t="s">
        <v>61</v>
      </c>
      <c r="F66" s="224">
        <v>0</v>
      </c>
      <c r="G66" s="224">
        <v>0</v>
      </c>
      <c r="H66" s="223">
        <v>0</v>
      </c>
    </row>
    <row r="67" spans="1:8" ht="10.5" customHeight="1">
      <c r="A67" s="213" t="s">
        <v>291</v>
      </c>
      <c r="B67" s="219"/>
      <c r="C67" s="228"/>
      <c r="D67" s="230">
        <v>602</v>
      </c>
      <c r="E67" s="229" t="s">
        <v>62</v>
      </c>
      <c r="F67" s="224">
        <v>800</v>
      </c>
      <c r="G67" s="224">
        <v>1060</v>
      </c>
      <c r="H67" s="223">
        <v>1060</v>
      </c>
    </row>
    <row r="68" spans="1:8" s="233" customFormat="1" ht="10.5" customHeight="1">
      <c r="A68" s="213" t="s">
        <v>290</v>
      </c>
      <c r="B68" s="235"/>
      <c r="C68" s="234"/>
      <c r="D68" s="232">
        <v>603</v>
      </c>
      <c r="E68" s="231" t="s">
        <v>63</v>
      </c>
      <c r="F68" s="215">
        <v>0</v>
      </c>
      <c r="G68" s="215">
        <v>0</v>
      </c>
      <c r="H68" s="214">
        <v>0</v>
      </c>
    </row>
    <row r="69" spans="1:8" s="233" customFormat="1" ht="10.5" customHeight="1">
      <c r="A69" s="213" t="s">
        <v>289</v>
      </c>
      <c r="B69" s="235"/>
      <c r="C69" s="234"/>
      <c r="D69" s="232">
        <v>604</v>
      </c>
      <c r="E69" s="231" t="s">
        <v>64</v>
      </c>
      <c r="F69" s="215">
        <v>0</v>
      </c>
      <c r="G69" s="215">
        <v>0</v>
      </c>
      <c r="H69" s="214">
        <v>0</v>
      </c>
    </row>
    <row r="70" spans="1:8" ht="10.5" customHeight="1">
      <c r="A70" s="213" t="s">
        <v>288</v>
      </c>
      <c r="B70" s="219"/>
      <c r="C70" s="218"/>
      <c r="D70" s="232">
        <v>609</v>
      </c>
      <c r="E70" s="231" t="s">
        <v>65</v>
      </c>
      <c r="F70" s="215">
        <v>0</v>
      </c>
      <c r="G70" s="215">
        <v>0</v>
      </c>
      <c r="H70" s="214">
        <v>0</v>
      </c>
    </row>
    <row r="71" spans="1:8" ht="10.5" customHeight="1">
      <c r="A71" s="213" t="s">
        <v>287</v>
      </c>
      <c r="B71" s="222">
        <v>64</v>
      </c>
      <c r="C71" s="225" t="s">
        <v>286</v>
      </c>
      <c r="D71" s="225"/>
      <c r="E71" s="225"/>
      <c r="F71" s="215">
        <f>SUM(F72:F80)</f>
        <v>653</v>
      </c>
      <c r="G71" s="215">
        <f>SUM(G72:G80)</f>
        <v>0</v>
      </c>
      <c r="H71" s="214">
        <f>SUM(H72:H80)</f>
        <v>0</v>
      </c>
    </row>
    <row r="72" spans="1:8" ht="10.5" customHeight="1">
      <c r="A72" s="213" t="s">
        <v>285</v>
      </c>
      <c r="B72" s="219"/>
      <c r="C72" s="228"/>
      <c r="D72" s="230">
        <v>641</v>
      </c>
      <c r="E72" s="229" t="s">
        <v>32</v>
      </c>
      <c r="F72" s="224">
        <v>0</v>
      </c>
      <c r="G72" s="224">
        <v>0</v>
      </c>
      <c r="H72" s="223">
        <v>0</v>
      </c>
    </row>
    <row r="73" spans="1:8" ht="10.5" customHeight="1">
      <c r="A73" s="213" t="s">
        <v>284</v>
      </c>
      <c r="B73" s="219"/>
      <c r="C73" s="228"/>
      <c r="D73" s="230">
        <v>642</v>
      </c>
      <c r="E73" s="229" t="s">
        <v>33</v>
      </c>
      <c r="F73" s="224">
        <v>0</v>
      </c>
      <c r="G73" s="224">
        <v>0</v>
      </c>
      <c r="H73" s="223">
        <v>0</v>
      </c>
    </row>
    <row r="74" spans="1:8" ht="10.5" customHeight="1">
      <c r="A74" s="213" t="s">
        <v>283</v>
      </c>
      <c r="B74" s="219"/>
      <c r="C74" s="228"/>
      <c r="D74" s="230">
        <v>643</v>
      </c>
      <c r="E74" s="229" t="s">
        <v>66</v>
      </c>
      <c r="F74" s="224">
        <v>0</v>
      </c>
      <c r="G74" s="224">
        <v>0</v>
      </c>
      <c r="H74" s="223">
        <v>0</v>
      </c>
    </row>
    <row r="75" spans="1:8" ht="10.5" customHeight="1">
      <c r="A75" s="213" t="s">
        <v>282</v>
      </c>
      <c r="B75" s="219"/>
      <c r="C75" s="228"/>
      <c r="D75" s="227">
        <v>644</v>
      </c>
      <c r="E75" s="229" t="s">
        <v>67</v>
      </c>
      <c r="F75" s="215">
        <v>0</v>
      </c>
      <c r="G75" s="215">
        <v>0</v>
      </c>
      <c r="H75" s="214">
        <v>0</v>
      </c>
    </row>
    <row r="76" spans="1:8" ht="10.5" customHeight="1">
      <c r="A76" s="213" t="s">
        <v>281</v>
      </c>
      <c r="B76" s="219"/>
      <c r="C76" s="228"/>
      <c r="D76" s="227">
        <v>645</v>
      </c>
      <c r="E76" s="226" t="s">
        <v>245</v>
      </c>
      <c r="F76" s="215">
        <v>0</v>
      </c>
      <c r="G76" s="215">
        <v>0</v>
      </c>
      <c r="H76" s="214">
        <v>0</v>
      </c>
    </row>
    <row r="77" spans="1:8" ht="10.5" customHeight="1">
      <c r="A77" s="213" t="s">
        <v>280</v>
      </c>
      <c r="B77" s="219"/>
      <c r="C77" s="228"/>
      <c r="D77" s="227">
        <v>646</v>
      </c>
      <c r="E77" s="226" t="s">
        <v>279</v>
      </c>
      <c r="F77" s="215">
        <v>0</v>
      </c>
      <c r="G77" s="215">
        <v>0</v>
      </c>
      <c r="H77" s="214">
        <v>0</v>
      </c>
    </row>
    <row r="78" spans="1:8" ht="10.5" customHeight="1">
      <c r="A78" s="213" t="s">
        <v>278</v>
      </c>
      <c r="B78" s="219"/>
      <c r="C78" s="228"/>
      <c r="D78" s="227">
        <v>647</v>
      </c>
      <c r="E78" s="226" t="s">
        <v>70</v>
      </c>
      <c r="F78" s="215">
        <v>0</v>
      </c>
      <c r="G78" s="215">
        <v>0</v>
      </c>
      <c r="H78" s="214">
        <v>0</v>
      </c>
    </row>
    <row r="79" spans="1:8" ht="10.5" customHeight="1">
      <c r="A79" s="213" t="s">
        <v>277</v>
      </c>
      <c r="B79" s="219"/>
      <c r="C79" s="228"/>
      <c r="D79" s="227">
        <v>648</v>
      </c>
      <c r="E79" s="226" t="s">
        <v>71</v>
      </c>
      <c r="F79" s="224">
        <v>653</v>
      </c>
      <c r="G79" s="224">
        <v>0</v>
      </c>
      <c r="H79" s="223">
        <v>0</v>
      </c>
    </row>
    <row r="80" spans="1:8" ht="10.5" customHeight="1">
      <c r="A80" s="213" t="s">
        <v>276</v>
      </c>
      <c r="B80" s="219"/>
      <c r="C80" s="218"/>
      <c r="D80" s="217">
        <v>649</v>
      </c>
      <c r="E80" s="216" t="s">
        <v>72</v>
      </c>
      <c r="F80" s="224">
        <v>0</v>
      </c>
      <c r="G80" s="224">
        <v>0</v>
      </c>
      <c r="H80" s="223">
        <v>0</v>
      </c>
    </row>
    <row r="81" spans="1:8" ht="10.5" customHeight="1">
      <c r="A81" s="213" t="s">
        <v>275</v>
      </c>
      <c r="B81" s="222">
        <v>66</v>
      </c>
      <c r="C81" s="225" t="s">
        <v>73</v>
      </c>
      <c r="D81" s="225"/>
      <c r="E81" s="225"/>
      <c r="F81" s="215">
        <f>SUM(F82:F86)</f>
        <v>0</v>
      </c>
      <c r="G81" s="215">
        <f>SUM(G82:G86)</f>
        <v>0</v>
      </c>
      <c r="H81" s="214">
        <f>SUM(H82:H86)</f>
        <v>0</v>
      </c>
    </row>
    <row r="82" spans="1:8" ht="10.5" customHeight="1">
      <c r="A82" s="213" t="s">
        <v>274</v>
      </c>
      <c r="B82" s="219"/>
      <c r="C82" s="218"/>
      <c r="D82" s="217">
        <v>662</v>
      </c>
      <c r="E82" s="216" t="s">
        <v>49</v>
      </c>
      <c r="F82" s="224">
        <v>0</v>
      </c>
      <c r="G82" s="259">
        <v>0</v>
      </c>
      <c r="H82" s="223">
        <v>0</v>
      </c>
    </row>
    <row r="83" spans="1:8" ht="10.5" customHeight="1">
      <c r="A83" s="213" t="s">
        <v>273</v>
      </c>
      <c r="B83" s="219"/>
      <c r="C83" s="218"/>
      <c r="D83" s="217">
        <v>663</v>
      </c>
      <c r="E83" s="216" t="s">
        <v>75</v>
      </c>
      <c r="F83" s="224">
        <v>0</v>
      </c>
      <c r="G83" s="215">
        <v>0</v>
      </c>
      <c r="H83" s="223">
        <v>0</v>
      </c>
    </row>
    <row r="84" spans="1:8" ht="10.5" customHeight="1">
      <c r="A84" s="213" t="s">
        <v>272</v>
      </c>
      <c r="B84" s="219"/>
      <c r="C84" s="218"/>
      <c r="D84" s="217">
        <v>664</v>
      </c>
      <c r="E84" s="216" t="s">
        <v>76</v>
      </c>
      <c r="F84" s="224">
        <v>0</v>
      </c>
      <c r="G84" s="215">
        <v>0</v>
      </c>
      <c r="H84" s="223">
        <v>0</v>
      </c>
    </row>
    <row r="85" spans="1:8" ht="10.5" customHeight="1">
      <c r="A85" s="213" t="s">
        <v>271</v>
      </c>
      <c r="B85" s="219"/>
      <c r="C85" s="218"/>
      <c r="D85" s="217">
        <v>665</v>
      </c>
      <c r="E85" s="216" t="s">
        <v>270</v>
      </c>
      <c r="F85" s="224">
        <v>0</v>
      </c>
      <c r="G85" s="215">
        <v>0</v>
      </c>
      <c r="H85" s="223">
        <v>0</v>
      </c>
    </row>
    <row r="86" spans="1:8" ht="10.5" customHeight="1">
      <c r="A86" s="213" t="s">
        <v>269</v>
      </c>
      <c r="B86" s="219"/>
      <c r="C86" s="218"/>
      <c r="D86" s="217">
        <v>669</v>
      </c>
      <c r="E86" s="216" t="s">
        <v>77</v>
      </c>
      <c r="F86" s="224">
        <v>0</v>
      </c>
      <c r="G86" s="215">
        <v>0</v>
      </c>
      <c r="H86" s="223">
        <v>0</v>
      </c>
    </row>
    <row r="87" spans="1:8" ht="10.5" customHeight="1">
      <c r="A87" s="213" t="s">
        <v>268</v>
      </c>
      <c r="B87" s="222">
        <v>67</v>
      </c>
      <c r="C87" s="387" t="s">
        <v>78</v>
      </c>
      <c r="D87" s="388"/>
      <c r="E87" s="389"/>
      <c r="F87" s="215">
        <f>SUM(F88:F88)</f>
        <v>19101</v>
      </c>
      <c r="G87" s="215">
        <f>SUM(G88:G88)</f>
        <v>19960</v>
      </c>
      <c r="H87" s="214">
        <f>SUM(H88:H88)</f>
        <v>20858</v>
      </c>
    </row>
    <row r="88" spans="1:8" ht="10.5" customHeight="1">
      <c r="A88" s="213" t="s">
        <v>267</v>
      </c>
      <c r="B88" s="219"/>
      <c r="C88" s="218"/>
      <c r="D88" s="217">
        <v>672</v>
      </c>
      <c r="E88" s="216" t="s">
        <v>266</v>
      </c>
      <c r="F88" s="215">
        <v>19101</v>
      </c>
      <c r="G88" s="215">
        <v>19960</v>
      </c>
      <c r="H88" s="214">
        <v>20858</v>
      </c>
    </row>
    <row r="89" spans="1:8" ht="13.5" thickBot="1">
      <c r="A89" s="213" t="s">
        <v>265</v>
      </c>
      <c r="B89" s="212" t="s">
        <v>264</v>
      </c>
      <c r="C89" s="211"/>
      <c r="D89" s="211"/>
      <c r="E89" s="210"/>
      <c r="F89" s="209">
        <f>+F64-F11</f>
        <v>0</v>
      </c>
      <c r="G89" s="209">
        <f>+G64-G11</f>
        <v>0</v>
      </c>
      <c r="H89" s="208">
        <f>+H64-H11</f>
        <v>0</v>
      </c>
    </row>
    <row r="90" spans="1:8" ht="9.75" customHeight="1">
      <c r="A90" s="207"/>
      <c r="B90" s="206"/>
      <c r="C90" s="206"/>
      <c r="D90" s="206"/>
      <c r="E90" s="205"/>
      <c r="F90" s="204"/>
    </row>
    <row r="91" spans="1:8" ht="14.25" customHeight="1"/>
    <row r="92" spans="1:8" ht="11.25" customHeight="1">
      <c r="A92" s="203" t="s">
        <v>263</v>
      </c>
      <c r="B92" s="203"/>
      <c r="C92" s="203"/>
      <c r="D92" s="203"/>
      <c r="F92" s="202" t="s">
        <v>262</v>
      </c>
    </row>
    <row r="93" spans="1:8" ht="11.25" customHeight="1">
      <c r="A93" s="390" t="s">
        <v>261</v>
      </c>
      <c r="B93" s="390"/>
      <c r="C93" s="390"/>
      <c r="D93" s="390"/>
      <c r="F93" s="202" t="s">
        <v>261</v>
      </c>
    </row>
    <row r="94" spans="1:8" ht="12" customHeight="1">
      <c r="A94" s="374">
        <v>43977</v>
      </c>
      <c r="B94" s="375"/>
      <c r="C94" s="375"/>
      <c r="F94" s="279">
        <v>43977</v>
      </c>
    </row>
    <row r="95" spans="1:8" ht="9.75" customHeight="1"/>
    <row r="96" spans="1:8" ht="11.25" customHeight="1">
      <c r="A96" s="203"/>
      <c r="B96" s="203"/>
      <c r="C96" s="203"/>
      <c r="D96" s="203"/>
      <c r="E96" s="202"/>
      <c r="F96" s="201"/>
    </row>
    <row r="97" spans="1:6" ht="11.25" customHeight="1">
      <c r="A97" s="203"/>
      <c r="B97" s="203"/>
      <c r="C97" s="203"/>
      <c r="D97" s="203"/>
      <c r="E97" s="202"/>
      <c r="F97" s="201"/>
    </row>
  </sheetData>
  <mergeCells count="12">
    <mergeCell ref="A94:C94"/>
    <mergeCell ref="B1:E1"/>
    <mergeCell ref="B2:E2"/>
    <mergeCell ref="A4:H4"/>
    <mergeCell ref="A5:H5"/>
    <mergeCell ref="A7:H7"/>
    <mergeCell ref="A8:H8"/>
    <mergeCell ref="B10:D10"/>
    <mergeCell ref="B11:E11"/>
    <mergeCell ref="B64:E64"/>
    <mergeCell ref="C87:E87"/>
    <mergeCell ref="A93:D9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P1 - Přehled</vt:lpstr>
      <vt:lpstr>P2 - Bilance</vt:lpstr>
      <vt:lpstr>P3 - Ukazatele</vt:lpstr>
      <vt:lpstr>P4 - Investice</vt:lpstr>
      <vt:lpstr>P5 - Odpisy</vt:lpstr>
      <vt:lpstr>P7 - Změny</vt:lpstr>
      <vt:lpstr>P8 - Střednědobý výhled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Motejzíková</cp:lastModifiedBy>
  <cp:lastPrinted>2020-04-01T17:18:48Z</cp:lastPrinted>
  <dcterms:created xsi:type="dcterms:W3CDTF">2016-05-24T08:44:25Z</dcterms:created>
  <dcterms:modified xsi:type="dcterms:W3CDTF">2020-05-26T08:40:07Z</dcterms:modified>
</cp:coreProperties>
</file>